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omments14.xml" ContentType="application/vnd.openxmlformats-officedocument.spreadsheetml.comments+xml"/>
  <Override PartName="/xl/comments15.xml" ContentType="application/vnd.openxmlformats-officedocument.spreadsheetml.comments+xml"/>
  <Override PartName="/xl/comments16.xml" ContentType="application/vnd.openxmlformats-officedocument.spreadsheetml.comments+xml"/>
  <Override PartName="/xl/comments17.xml" ContentType="application/vnd.openxmlformats-officedocument.spreadsheetml.comments+xml"/>
  <Override PartName="/xl/comments18.xml" ContentType="application/vnd.openxmlformats-officedocument.spreadsheetml.comments+xml"/>
  <Override PartName="/xl/comments19.xml" ContentType="application/vnd.openxmlformats-officedocument.spreadsheetml.comments+xml"/>
  <Override PartName="/xl/comments20.xml" ContentType="application/vnd.openxmlformats-officedocument.spreadsheetml.comments+xml"/>
  <Override PartName="/xl/comments21.xml" ContentType="application/vnd.openxmlformats-officedocument.spreadsheetml.comments+xml"/>
  <Override PartName="/xl/comments22.xml" ContentType="application/vnd.openxmlformats-officedocument.spreadsheetml.comments+xml"/>
  <Override PartName="/xl/comments23.xml" ContentType="application/vnd.openxmlformats-officedocument.spreadsheetml.comments+xml"/>
  <Override PartName="/xl/comments2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2"/>
  <workbookPr defaultThemeVersion="124226"/>
  <mc:AlternateContent xmlns:mc="http://schemas.openxmlformats.org/markup-compatibility/2006">
    <mc:Choice Requires="x15">
      <x15ac:absPath xmlns:x15ac="http://schemas.microsoft.com/office/spreadsheetml/2010/11/ac" url="Z:\☆要領関係\１　委託訓練の訓練指導及び運営に係る関係機関共通ハンドブック\１　原紙\３　【第３分冊】提出書類一覧（通常運営時）\"/>
    </mc:Choice>
  </mc:AlternateContent>
  <xr:revisionPtr revIDLastSave="0" documentId="13_ncr:1_{9D4266DC-18D0-4836-8487-F7429A5F4A3D}" xr6:coauthVersionLast="36" xr6:coauthVersionMax="36" xr10:uidLastSave="{00000000-0000-0000-0000-000000000000}"/>
  <bookViews>
    <workbookView xWindow="6345" yWindow="0" windowWidth="10200" windowHeight="8070" tabRatio="784" xr2:uid="{00000000-000D-0000-FFFF-FFFF00000000}"/>
  </bookViews>
  <sheets>
    <sheet name="１か月目" sheetId="1" r:id="rId1"/>
    <sheet name="２か月目" sheetId="27" r:id="rId2"/>
    <sheet name="３か月目" sheetId="28" r:id="rId3"/>
    <sheet name="４か月目" sheetId="29" r:id="rId4"/>
    <sheet name="５か月目" sheetId="30" r:id="rId5"/>
    <sheet name="６か月目" sheetId="31" r:id="rId6"/>
    <sheet name="７か月目" sheetId="32" r:id="rId7"/>
    <sheet name="８か月目" sheetId="33" r:id="rId8"/>
    <sheet name="９か月目" sheetId="34" r:id="rId9"/>
    <sheet name="10か月目" sheetId="35" r:id="rId10"/>
    <sheet name="11か月目" sheetId="36" r:id="rId11"/>
    <sheet name="12か月目" sheetId="37" r:id="rId12"/>
    <sheet name="13か月目" sheetId="38" r:id="rId13"/>
    <sheet name="14か月目" sheetId="39" r:id="rId14"/>
    <sheet name="15か月目" sheetId="40" r:id="rId15"/>
    <sheet name="16か月目" sheetId="41" r:id="rId16"/>
    <sheet name="17か月目" sheetId="42" r:id="rId17"/>
    <sheet name="18か月目" sheetId="43" r:id="rId18"/>
    <sheet name="19か月目" sheetId="44" r:id="rId19"/>
    <sheet name="20か月目" sheetId="45" r:id="rId20"/>
    <sheet name="21か月目" sheetId="46" r:id="rId21"/>
    <sheet name="22か月目" sheetId="47" r:id="rId22"/>
    <sheet name="23か月目" sheetId="48" r:id="rId23"/>
    <sheet name="24か月目" sheetId="49" r:id="rId24"/>
  </sheets>
  <definedNames>
    <definedName name="_xlnm.Print_Area" localSheetId="9">'10か月目'!$A$1:$U$56</definedName>
    <definedName name="_xlnm.Print_Area" localSheetId="10">'11か月目'!$A$1:$U$56</definedName>
    <definedName name="_xlnm.Print_Area" localSheetId="11">'12か月目'!$A$1:$U$56</definedName>
    <definedName name="_xlnm.Print_Area" localSheetId="12">'13か月目'!$A$1:$U$56</definedName>
    <definedName name="_xlnm.Print_Area" localSheetId="13">'14か月目'!$A$1:$U$56</definedName>
    <definedName name="_xlnm.Print_Area" localSheetId="14">'15か月目'!$A$1:$U$56</definedName>
    <definedName name="_xlnm.Print_Area" localSheetId="15">'16か月目'!$A$1:$U$56</definedName>
    <definedName name="_xlnm.Print_Area" localSheetId="16">'17か月目'!$A$1:$U$56</definedName>
    <definedName name="_xlnm.Print_Area" localSheetId="17">'18か月目'!$A$1:$U$56</definedName>
    <definedName name="_xlnm.Print_Area" localSheetId="18">'19か月目'!$A$1:$U$56</definedName>
    <definedName name="_xlnm.Print_Area" localSheetId="0">'１か月目'!$A$1:$U$56</definedName>
    <definedName name="_xlnm.Print_Area" localSheetId="19">'20か月目'!$A$1:$U$56</definedName>
    <definedName name="_xlnm.Print_Area" localSheetId="20">'21か月目'!$A$1:$U$56</definedName>
    <definedName name="_xlnm.Print_Area" localSheetId="21">'22か月目'!$A$1:$U$56</definedName>
    <definedName name="_xlnm.Print_Area" localSheetId="22">'23か月目'!$A$1:$U$56</definedName>
    <definedName name="_xlnm.Print_Area" localSheetId="23">'24か月目'!$A$1:$U$56</definedName>
    <definedName name="_xlnm.Print_Area" localSheetId="1">'２か月目'!$A$1:$U$56</definedName>
    <definedName name="_xlnm.Print_Area" localSheetId="2">'３か月目'!$A$1:$U$56</definedName>
    <definedName name="_xlnm.Print_Area" localSheetId="3">'４か月目'!$A$1:$U$56</definedName>
    <definedName name="_xlnm.Print_Area" localSheetId="4">'５か月目'!$A$1:$U$56</definedName>
    <definedName name="_xlnm.Print_Area" localSheetId="5">'６か月目'!$A$1:$U$56</definedName>
    <definedName name="_xlnm.Print_Area" localSheetId="6">'７か月目'!$A$1:$U$56</definedName>
    <definedName name="_xlnm.Print_Area" localSheetId="7">'８か月目'!$A$1:$U$56</definedName>
    <definedName name="_xlnm.Print_Area" localSheetId="8">'９か月目'!$A$1:$U$56</definedName>
  </definedNames>
  <calcPr calcId="191029"/>
</workbook>
</file>

<file path=xl/calcChain.xml><?xml version="1.0" encoding="utf-8"?>
<calcChain xmlns="http://schemas.openxmlformats.org/spreadsheetml/2006/main">
  <c r="F52" i="49" l="1"/>
  <c r="F51" i="49"/>
  <c r="F50" i="49"/>
  <c r="F49" i="49"/>
  <c r="F48" i="49"/>
  <c r="F47" i="49"/>
  <c r="F46" i="49"/>
  <c r="F45" i="49"/>
  <c r="F44" i="49"/>
  <c r="F43" i="49"/>
  <c r="F42" i="49"/>
  <c r="F41" i="49"/>
  <c r="F40" i="49"/>
  <c r="F39" i="49"/>
  <c r="F38" i="49"/>
  <c r="F37" i="49"/>
  <c r="F36" i="49"/>
  <c r="F35" i="49"/>
  <c r="F34" i="49"/>
  <c r="F33" i="49"/>
  <c r="F32" i="49"/>
  <c r="F31" i="49"/>
  <c r="F30" i="49"/>
  <c r="F29" i="49"/>
  <c r="F28" i="49"/>
  <c r="F27" i="49"/>
  <c r="F26" i="49"/>
  <c r="F25" i="49"/>
  <c r="F24" i="49"/>
  <c r="F23" i="49"/>
  <c r="F22" i="49"/>
  <c r="F21" i="49"/>
  <c r="F20" i="49"/>
  <c r="F19" i="49"/>
  <c r="F18" i="49"/>
  <c r="F17" i="49"/>
  <c r="F16" i="49"/>
  <c r="F15" i="49"/>
  <c r="F14" i="49"/>
  <c r="F13" i="49"/>
  <c r="F52" i="48"/>
  <c r="F51" i="48"/>
  <c r="F50" i="48"/>
  <c r="F49" i="48"/>
  <c r="F48" i="48"/>
  <c r="F47" i="48"/>
  <c r="F46" i="48"/>
  <c r="F45" i="48"/>
  <c r="F44" i="48"/>
  <c r="F43" i="48"/>
  <c r="F42" i="48"/>
  <c r="F41" i="48"/>
  <c r="F40" i="48"/>
  <c r="F39" i="48"/>
  <c r="F38" i="48"/>
  <c r="F37" i="48"/>
  <c r="F36" i="48"/>
  <c r="F35" i="48"/>
  <c r="F34" i="48"/>
  <c r="F33" i="48"/>
  <c r="F32" i="48"/>
  <c r="F31" i="48"/>
  <c r="F30" i="48"/>
  <c r="F29" i="48"/>
  <c r="F28" i="48"/>
  <c r="F27" i="48"/>
  <c r="F26" i="48"/>
  <c r="F25" i="48"/>
  <c r="F24" i="48"/>
  <c r="F23" i="48"/>
  <c r="F22" i="48"/>
  <c r="F21" i="48"/>
  <c r="F20" i="48"/>
  <c r="F19" i="48"/>
  <c r="F18" i="48"/>
  <c r="F17" i="48"/>
  <c r="F16" i="48"/>
  <c r="F15" i="48"/>
  <c r="F14" i="48"/>
  <c r="F13" i="48"/>
  <c r="F52" i="47"/>
  <c r="F51" i="47"/>
  <c r="F50" i="47"/>
  <c r="F49" i="47"/>
  <c r="F48" i="47"/>
  <c r="F47" i="47"/>
  <c r="F46" i="47"/>
  <c r="F45" i="47"/>
  <c r="F44" i="47"/>
  <c r="F43" i="47"/>
  <c r="F42" i="47"/>
  <c r="F41" i="47"/>
  <c r="F40" i="47"/>
  <c r="F39" i="47"/>
  <c r="F38" i="47"/>
  <c r="F37" i="47"/>
  <c r="F36" i="47"/>
  <c r="F35" i="47"/>
  <c r="F34" i="47"/>
  <c r="F33" i="47"/>
  <c r="F32" i="47"/>
  <c r="F31" i="47"/>
  <c r="F30" i="47"/>
  <c r="F29" i="47"/>
  <c r="F28" i="47"/>
  <c r="F27" i="47"/>
  <c r="F26" i="47"/>
  <c r="F25" i="47"/>
  <c r="F24" i="47"/>
  <c r="F23" i="47"/>
  <c r="F22" i="47"/>
  <c r="F21" i="47"/>
  <c r="F20" i="47"/>
  <c r="F19" i="47"/>
  <c r="F18" i="47"/>
  <c r="F17" i="47"/>
  <c r="F16" i="47"/>
  <c r="F15" i="47"/>
  <c r="F14" i="47"/>
  <c r="F13" i="47"/>
  <c r="F52" i="46"/>
  <c r="F51" i="46"/>
  <c r="F50" i="46"/>
  <c r="F49" i="46"/>
  <c r="F48" i="46"/>
  <c r="F47" i="46"/>
  <c r="F46" i="46"/>
  <c r="F45" i="46"/>
  <c r="F44" i="46"/>
  <c r="F43" i="46"/>
  <c r="F42" i="46"/>
  <c r="F41" i="46"/>
  <c r="F40" i="46"/>
  <c r="F39" i="46"/>
  <c r="F38" i="46"/>
  <c r="F37" i="46"/>
  <c r="F36" i="46"/>
  <c r="F35" i="46"/>
  <c r="F34" i="46"/>
  <c r="F33" i="46"/>
  <c r="F32" i="46"/>
  <c r="F31" i="46"/>
  <c r="F30" i="46"/>
  <c r="F29" i="46"/>
  <c r="F28" i="46"/>
  <c r="F27" i="46"/>
  <c r="F26" i="46"/>
  <c r="F25" i="46"/>
  <c r="F24" i="46"/>
  <c r="F23" i="46"/>
  <c r="F22" i="46"/>
  <c r="F21" i="46"/>
  <c r="F20" i="46"/>
  <c r="F19" i="46"/>
  <c r="F18" i="46"/>
  <c r="F17" i="46"/>
  <c r="F16" i="46"/>
  <c r="F15" i="46"/>
  <c r="F14" i="46"/>
  <c r="F13" i="46"/>
  <c r="F52" i="45"/>
  <c r="F51" i="45"/>
  <c r="F50" i="45"/>
  <c r="F49" i="45"/>
  <c r="F48" i="45"/>
  <c r="F47" i="45"/>
  <c r="F46" i="45"/>
  <c r="F45" i="45"/>
  <c r="F44" i="45"/>
  <c r="F43" i="45"/>
  <c r="F42" i="45"/>
  <c r="F41" i="45"/>
  <c r="F40" i="45"/>
  <c r="F39" i="45"/>
  <c r="F38" i="45"/>
  <c r="F37" i="45"/>
  <c r="F36" i="45"/>
  <c r="F35" i="45"/>
  <c r="F34" i="45"/>
  <c r="F33" i="45"/>
  <c r="F32" i="45"/>
  <c r="F31" i="45"/>
  <c r="F30" i="45"/>
  <c r="F29" i="45"/>
  <c r="F28" i="45"/>
  <c r="F27" i="45"/>
  <c r="F26" i="45"/>
  <c r="F25" i="45"/>
  <c r="F24" i="45"/>
  <c r="F23" i="45"/>
  <c r="F22" i="45"/>
  <c r="F21" i="45"/>
  <c r="F20" i="45"/>
  <c r="F19" i="45"/>
  <c r="F18" i="45"/>
  <c r="F17" i="45"/>
  <c r="F16" i="45"/>
  <c r="F15" i="45"/>
  <c r="F14" i="45"/>
  <c r="F13" i="45"/>
  <c r="F52" i="44"/>
  <c r="F51" i="44"/>
  <c r="F50" i="44"/>
  <c r="F49" i="44"/>
  <c r="F48" i="44"/>
  <c r="F47" i="44"/>
  <c r="F46" i="44"/>
  <c r="F45" i="44"/>
  <c r="F44" i="44"/>
  <c r="F43" i="44"/>
  <c r="F42" i="44"/>
  <c r="F41" i="44"/>
  <c r="F40" i="44"/>
  <c r="F39" i="44"/>
  <c r="F38" i="44"/>
  <c r="F37" i="44"/>
  <c r="F36" i="44"/>
  <c r="F35" i="44"/>
  <c r="F34" i="44"/>
  <c r="F33" i="44"/>
  <c r="F32" i="44"/>
  <c r="F31" i="44"/>
  <c r="F30" i="44"/>
  <c r="F29" i="44"/>
  <c r="F28" i="44"/>
  <c r="F27" i="44"/>
  <c r="F26" i="44"/>
  <c r="F25" i="44"/>
  <c r="F24" i="44"/>
  <c r="F23" i="44"/>
  <c r="F22" i="44"/>
  <c r="F21" i="44"/>
  <c r="F20" i="44"/>
  <c r="F19" i="44"/>
  <c r="F18" i="44"/>
  <c r="F17" i="44"/>
  <c r="F16" i="44"/>
  <c r="F15" i="44"/>
  <c r="F14" i="44"/>
  <c r="F13" i="44"/>
  <c r="F52" i="43"/>
  <c r="F51" i="43"/>
  <c r="F50" i="43"/>
  <c r="F49" i="43"/>
  <c r="F48" i="43"/>
  <c r="F47" i="43"/>
  <c r="F46" i="43"/>
  <c r="F45" i="43"/>
  <c r="F44" i="43"/>
  <c r="F43" i="43"/>
  <c r="F42" i="43"/>
  <c r="F41" i="43"/>
  <c r="F40" i="43"/>
  <c r="F39" i="43"/>
  <c r="F38" i="43"/>
  <c r="F37" i="43"/>
  <c r="F36" i="43"/>
  <c r="F35" i="43"/>
  <c r="F34" i="43"/>
  <c r="F33" i="43"/>
  <c r="F32" i="43"/>
  <c r="F31" i="43"/>
  <c r="F30" i="43"/>
  <c r="F29" i="43"/>
  <c r="F28" i="43"/>
  <c r="F27" i="43"/>
  <c r="F26" i="43"/>
  <c r="F25" i="43"/>
  <c r="F24" i="43"/>
  <c r="F23" i="43"/>
  <c r="F22" i="43"/>
  <c r="F21" i="43"/>
  <c r="F20" i="43"/>
  <c r="F19" i="43"/>
  <c r="F18" i="43"/>
  <c r="F17" i="43"/>
  <c r="F16" i="43"/>
  <c r="F15" i="43"/>
  <c r="F14" i="43"/>
  <c r="F13" i="43"/>
  <c r="F52" i="42"/>
  <c r="F51" i="42"/>
  <c r="F50" i="42"/>
  <c r="F49" i="42"/>
  <c r="F48" i="42"/>
  <c r="F47" i="42"/>
  <c r="F46" i="42"/>
  <c r="F45" i="42"/>
  <c r="F44" i="42"/>
  <c r="F43" i="42"/>
  <c r="F42" i="42"/>
  <c r="F41" i="42"/>
  <c r="F40" i="42"/>
  <c r="F39" i="42"/>
  <c r="F38" i="42"/>
  <c r="F37" i="42"/>
  <c r="F36" i="42"/>
  <c r="F35" i="42"/>
  <c r="F34" i="42"/>
  <c r="F33" i="42"/>
  <c r="F32" i="42"/>
  <c r="F31" i="42"/>
  <c r="F30" i="42"/>
  <c r="F29" i="42"/>
  <c r="F28" i="42"/>
  <c r="F27" i="42"/>
  <c r="F26" i="42"/>
  <c r="F25" i="42"/>
  <c r="F24" i="42"/>
  <c r="F23" i="42"/>
  <c r="F22" i="42"/>
  <c r="F21" i="42"/>
  <c r="F20" i="42"/>
  <c r="F19" i="42"/>
  <c r="F18" i="42"/>
  <c r="F17" i="42"/>
  <c r="F16" i="42"/>
  <c r="F15" i="42"/>
  <c r="F14" i="42"/>
  <c r="F13" i="42"/>
  <c r="F52" i="41"/>
  <c r="F51" i="41"/>
  <c r="F50" i="41"/>
  <c r="F49" i="41"/>
  <c r="F48" i="41"/>
  <c r="F47" i="41"/>
  <c r="F46" i="41"/>
  <c r="F45" i="41"/>
  <c r="F44" i="41"/>
  <c r="F43" i="41"/>
  <c r="F42" i="41"/>
  <c r="F41" i="41"/>
  <c r="F40" i="41"/>
  <c r="F39" i="41"/>
  <c r="F38" i="41"/>
  <c r="F37" i="41"/>
  <c r="F36" i="41"/>
  <c r="F35" i="41"/>
  <c r="F34" i="41"/>
  <c r="F33" i="41"/>
  <c r="F32" i="41"/>
  <c r="F31" i="41"/>
  <c r="F30" i="41"/>
  <c r="F29" i="41"/>
  <c r="F28" i="41"/>
  <c r="F27" i="41"/>
  <c r="F26" i="41"/>
  <c r="F25" i="41"/>
  <c r="F24" i="41"/>
  <c r="F23" i="41"/>
  <c r="F22" i="41"/>
  <c r="F21" i="41"/>
  <c r="F20" i="41"/>
  <c r="F19" i="41"/>
  <c r="F18" i="41"/>
  <c r="F17" i="41"/>
  <c r="F16" i="41"/>
  <c r="F15" i="41"/>
  <c r="F14" i="41"/>
  <c r="F13" i="41"/>
  <c r="F52" i="40"/>
  <c r="F51" i="40"/>
  <c r="F50" i="40"/>
  <c r="F49" i="40"/>
  <c r="F48" i="40"/>
  <c r="F47" i="40"/>
  <c r="F46" i="40"/>
  <c r="F45" i="40"/>
  <c r="F44" i="40"/>
  <c r="F43" i="40"/>
  <c r="F42" i="40"/>
  <c r="F41" i="40"/>
  <c r="F40" i="40"/>
  <c r="F39" i="40"/>
  <c r="F38" i="40"/>
  <c r="F37" i="40"/>
  <c r="F36" i="40"/>
  <c r="F35" i="40"/>
  <c r="F34" i="40"/>
  <c r="F33" i="40"/>
  <c r="F32" i="40"/>
  <c r="F31" i="40"/>
  <c r="F30" i="40"/>
  <c r="F29" i="40"/>
  <c r="F28" i="40"/>
  <c r="F27" i="40"/>
  <c r="F26" i="40"/>
  <c r="F25" i="40"/>
  <c r="F24" i="40"/>
  <c r="F23" i="40"/>
  <c r="F22" i="40"/>
  <c r="F21" i="40"/>
  <c r="F20" i="40"/>
  <c r="F19" i="40"/>
  <c r="F18" i="40"/>
  <c r="F17" i="40"/>
  <c r="F16" i="40"/>
  <c r="F15" i="40"/>
  <c r="F14" i="40"/>
  <c r="F13" i="40"/>
  <c r="F52" i="39"/>
  <c r="F51" i="39"/>
  <c r="F50" i="39"/>
  <c r="F49" i="39"/>
  <c r="F48" i="39"/>
  <c r="F47" i="39"/>
  <c r="F46" i="39"/>
  <c r="F45" i="39"/>
  <c r="F44" i="39"/>
  <c r="F43" i="39"/>
  <c r="F42" i="39"/>
  <c r="F41" i="39"/>
  <c r="F40" i="39"/>
  <c r="F39" i="39"/>
  <c r="F38" i="39"/>
  <c r="F37" i="39"/>
  <c r="F36" i="39"/>
  <c r="F35" i="39"/>
  <c r="F34" i="39"/>
  <c r="F33" i="39"/>
  <c r="F32" i="39"/>
  <c r="F31" i="39"/>
  <c r="F30" i="39"/>
  <c r="F29" i="39"/>
  <c r="F28" i="39"/>
  <c r="F27" i="39"/>
  <c r="F26" i="39"/>
  <c r="F25" i="39"/>
  <c r="F24" i="39"/>
  <c r="F23" i="39"/>
  <c r="F22" i="39"/>
  <c r="F21" i="39"/>
  <c r="F20" i="39"/>
  <c r="F19" i="39"/>
  <c r="F18" i="39"/>
  <c r="F17" i="39"/>
  <c r="F16" i="39"/>
  <c r="F15" i="39"/>
  <c r="F14" i="39"/>
  <c r="F13" i="39"/>
  <c r="F52" i="38"/>
  <c r="F51" i="38"/>
  <c r="F50" i="38"/>
  <c r="F49" i="38"/>
  <c r="F48" i="38"/>
  <c r="F47" i="38"/>
  <c r="F46" i="38"/>
  <c r="F45" i="38"/>
  <c r="F44" i="38"/>
  <c r="F43" i="38"/>
  <c r="F42" i="38"/>
  <c r="F41" i="38"/>
  <c r="F40" i="38"/>
  <c r="F39" i="38"/>
  <c r="F38" i="38"/>
  <c r="F37" i="38"/>
  <c r="F36" i="38"/>
  <c r="F35" i="38"/>
  <c r="F34" i="38"/>
  <c r="F33" i="38"/>
  <c r="F32" i="38"/>
  <c r="F31" i="38"/>
  <c r="F30" i="38"/>
  <c r="F29" i="38"/>
  <c r="F28" i="38"/>
  <c r="F27" i="38"/>
  <c r="F26" i="38"/>
  <c r="F25" i="38"/>
  <c r="F24" i="38"/>
  <c r="F23" i="38"/>
  <c r="F22" i="38"/>
  <c r="F21" i="38"/>
  <c r="F20" i="38"/>
  <c r="F19" i="38"/>
  <c r="F18" i="38"/>
  <c r="F17" i="38"/>
  <c r="F16" i="38"/>
  <c r="F15" i="38"/>
  <c r="F14" i="38"/>
  <c r="F13" i="38"/>
  <c r="F52" i="37"/>
  <c r="F51" i="37"/>
  <c r="F50" i="37"/>
  <c r="F49" i="37"/>
  <c r="F48" i="37"/>
  <c r="F47" i="37"/>
  <c r="F46" i="37"/>
  <c r="F45" i="37"/>
  <c r="F44" i="37"/>
  <c r="F43" i="37"/>
  <c r="F42" i="37"/>
  <c r="F41" i="37"/>
  <c r="F40" i="37"/>
  <c r="F39" i="37"/>
  <c r="F38" i="37"/>
  <c r="F37" i="37"/>
  <c r="F36" i="37"/>
  <c r="F35" i="37"/>
  <c r="F34" i="37"/>
  <c r="F33" i="37"/>
  <c r="F32" i="37"/>
  <c r="F31" i="37"/>
  <c r="F30" i="37"/>
  <c r="F29" i="37"/>
  <c r="F28" i="37"/>
  <c r="F27" i="37"/>
  <c r="F26" i="37"/>
  <c r="F25" i="37"/>
  <c r="F24" i="37"/>
  <c r="F23" i="37"/>
  <c r="F22" i="37"/>
  <c r="F21" i="37"/>
  <c r="F20" i="37"/>
  <c r="F19" i="37"/>
  <c r="F18" i="37"/>
  <c r="F17" i="37"/>
  <c r="F16" i="37"/>
  <c r="F15" i="37"/>
  <c r="F14" i="37"/>
  <c r="F13" i="37"/>
  <c r="F52" i="36"/>
  <c r="F51" i="36"/>
  <c r="F50" i="36"/>
  <c r="F49" i="36"/>
  <c r="F48" i="36"/>
  <c r="F47" i="36"/>
  <c r="F46" i="36"/>
  <c r="F45" i="36"/>
  <c r="F44" i="36"/>
  <c r="F43" i="36"/>
  <c r="F42" i="36"/>
  <c r="F41" i="36"/>
  <c r="F40" i="36"/>
  <c r="F39" i="36"/>
  <c r="F38" i="36"/>
  <c r="F37" i="36"/>
  <c r="F36" i="36"/>
  <c r="F35" i="36"/>
  <c r="F34" i="36"/>
  <c r="F33" i="36"/>
  <c r="F32" i="36"/>
  <c r="F31" i="36"/>
  <c r="F30" i="36"/>
  <c r="F29" i="36"/>
  <c r="F28" i="36"/>
  <c r="F27" i="36"/>
  <c r="F26" i="36"/>
  <c r="F25" i="36"/>
  <c r="F24" i="36"/>
  <c r="F23" i="36"/>
  <c r="F22" i="36"/>
  <c r="F21" i="36"/>
  <c r="F20" i="36"/>
  <c r="F19" i="36"/>
  <c r="F18" i="36"/>
  <c r="F17" i="36"/>
  <c r="F16" i="36"/>
  <c r="F15" i="36"/>
  <c r="F14" i="36"/>
  <c r="F13" i="36"/>
  <c r="F52" i="35"/>
  <c r="F51" i="35"/>
  <c r="F50" i="35"/>
  <c r="F49" i="35"/>
  <c r="F48" i="35"/>
  <c r="F47" i="35"/>
  <c r="F46" i="35"/>
  <c r="F45" i="35"/>
  <c r="F44" i="35"/>
  <c r="F43" i="35"/>
  <c r="F42" i="35"/>
  <c r="F41" i="35"/>
  <c r="F40" i="35"/>
  <c r="F39" i="35"/>
  <c r="F38" i="35"/>
  <c r="F37" i="35"/>
  <c r="F36" i="35"/>
  <c r="F35" i="35"/>
  <c r="F34" i="35"/>
  <c r="F33" i="35"/>
  <c r="F32" i="35"/>
  <c r="F31" i="35"/>
  <c r="F30" i="35"/>
  <c r="F29" i="35"/>
  <c r="F28" i="35"/>
  <c r="F27" i="35"/>
  <c r="F26" i="35"/>
  <c r="F25" i="35"/>
  <c r="F24" i="35"/>
  <c r="F23" i="35"/>
  <c r="F22" i="35"/>
  <c r="F21" i="35"/>
  <c r="F20" i="35"/>
  <c r="F19" i="35"/>
  <c r="F18" i="35"/>
  <c r="F17" i="35"/>
  <c r="F16" i="35"/>
  <c r="F15" i="35"/>
  <c r="F14" i="35"/>
  <c r="F13" i="35"/>
  <c r="F52" i="34"/>
  <c r="F51" i="34"/>
  <c r="F50" i="34"/>
  <c r="F49" i="34"/>
  <c r="F48" i="34"/>
  <c r="F47" i="34"/>
  <c r="F46" i="34"/>
  <c r="F45" i="34"/>
  <c r="F44" i="34"/>
  <c r="F43" i="34"/>
  <c r="F42" i="34"/>
  <c r="F41" i="34"/>
  <c r="F40" i="34"/>
  <c r="F39" i="34"/>
  <c r="F38" i="34"/>
  <c r="F37" i="34"/>
  <c r="F36" i="34"/>
  <c r="F35" i="34"/>
  <c r="F34" i="34"/>
  <c r="F33" i="34"/>
  <c r="F32" i="34"/>
  <c r="F31" i="34"/>
  <c r="F30" i="34"/>
  <c r="F29" i="34"/>
  <c r="F28" i="34"/>
  <c r="F27" i="34"/>
  <c r="F26" i="34"/>
  <c r="F25" i="34"/>
  <c r="F24" i="34"/>
  <c r="F23" i="34"/>
  <c r="F22" i="34"/>
  <c r="F21" i="34"/>
  <c r="F20" i="34"/>
  <c r="F19" i="34"/>
  <c r="F18" i="34"/>
  <c r="F17" i="34"/>
  <c r="F16" i="34"/>
  <c r="F15" i="34"/>
  <c r="F14" i="34"/>
  <c r="F13" i="34"/>
  <c r="F52" i="33"/>
  <c r="F51" i="33"/>
  <c r="F50" i="33"/>
  <c r="F49" i="33"/>
  <c r="F48" i="33"/>
  <c r="F47" i="33"/>
  <c r="F46" i="33"/>
  <c r="F45" i="33"/>
  <c r="F44" i="33"/>
  <c r="F43" i="33"/>
  <c r="F42" i="33"/>
  <c r="F41" i="33"/>
  <c r="F40" i="33"/>
  <c r="F39" i="33"/>
  <c r="F38" i="33"/>
  <c r="F37" i="33"/>
  <c r="F36" i="33"/>
  <c r="F35" i="33"/>
  <c r="F34" i="33"/>
  <c r="F33" i="33"/>
  <c r="F32" i="33"/>
  <c r="F31" i="33"/>
  <c r="F30" i="33"/>
  <c r="F29" i="33"/>
  <c r="F28" i="33"/>
  <c r="F27" i="33"/>
  <c r="F26" i="33"/>
  <c r="F25" i="33"/>
  <c r="F24" i="33"/>
  <c r="F23" i="33"/>
  <c r="F22" i="33"/>
  <c r="F21" i="33"/>
  <c r="F20" i="33"/>
  <c r="F19" i="33"/>
  <c r="F18" i="33"/>
  <c r="F17" i="33"/>
  <c r="F16" i="33"/>
  <c r="F15" i="33"/>
  <c r="F14" i="33"/>
  <c r="F13" i="33"/>
  <c r="F52" i="32"/>
  <c r="F51" i="32"/>
  <c r="F50" i="32"/>
  <c r="F49" i="32"/>
  <c r="F48" i="32"/>
  <c r="F47" i="32"/>
  <c r="F46" i="32"/>
  <c r="F45" i="32"/>
  <c r="F44" i="32"/>
  <c r="F43" i="32"/>
  <c r="F42" i="32"/>
  <c r="F41" i="32"/>
  <c r="F40" i="32"/>
  <c r="F39" i="32"/>
  <c r="F38" i="32"/>
  <c r="F37" i="32"/>
  <c r="F36" i="32"/>
  <c r="F35" i="32"/>
  <c r="F34" i="32"/>
  <c r="F33" i="32"/>
  <c r="F32" i="32"/>
  <c r="F31" i="32"/>
  <c r="F30" i="32"/>
  <c r="F29" i="32"/>
  <c r="F28" i="32"/>
  <c r="F27" i="32"/>
  <c r="F26" i="32"/>
  <c r="F25" i="32"/>
  <c r="F24" i="32"/>
  <c r="F23" i="32"/>
  <c r="F22" i="32"/>
  <c r="F21" i="32"/>
  <c r="F20" i="32"/>
  <c r="F19" i="32"/>
  <c r="F18" i="32"/>
  <c r="F17" i="32"/>
  <c r="F16" i="32"/>
  <c r="F15" i="32"/>
  <c r="F14" i="32"/>
  <c r="F13" i="32"/>
  <c r="F52" i="31"/>
  <c r="F51" i="31"/>
  <c r="F50" i="31"/>
  <c r="F49" i="31"/>
  <c r="F48" i="31"/>
  <c r="F47" i="31"/>
  <c r="F46" i="31"/>
  <c r="F45" i="31"/>
  <c r="F44" i="31"/>
  <c r="F43" i="31"/>
  <c r="F42" i="31"/>
  <c r="F41" i="31"/>
  <c r="F40" i="31"/>
  <c r="F39" i="31"/>
  <c r="F38" i="31"/>
  <c r="F37" i="31"/>
  <c r="F36" i="31"/>
  <c r="F35" i="31"/>
  <c r="F34" i="31"/>
  <c r="F33" i="31"/>
  <c r="F32" i="31"/>
  <c r="F31" i="31"/>
  <c r="F30" i="31"/>
  <c r="F29" i="31"/>
  <c r="F28" i="31"/>
  <c r="F27" i="31"/>
  <c r="F26" i="31"/>
  <c r="F25" i="31"/>
  <c r="F24" i="31"/>
  <c r="F23" i="31"/>
  <c r="F22" i="31"/>
  <c r="F21" i="31"/>
  <c r="F20" i="31"/>
  <c r="F19" i="31"/>
  <c r="F18" i="31"/>
  <c r="F17" i="31"/>
  <c r="F16" i="31"/>
  <c r="F15" i="31"/>
  <c r="F14" i="31"/>
  <c r="F13" i="31"/>
  <c r="F52" i="30"/>
  <c r="F51" i="30"/>
  <c r="F50" i="30"/>
  <c r="F49" i="30"/>
  <c r="F48" i="30"/>
  <c r="F47" i="30"/>
  <c r="F46" i="30"/>
  <c r="F45" i="30"/>
  <c r="F44" i="30"/>
  <c r="F43" i="30"/>
  <c r="F42" i="30"/>
  <c r="F41" i="30"/>
  <c r="F40" i="30"/>
  <c r="F39" i="30"/>
  <c r="F38" i="30"/>
  <c r="F37" i="30"/>
  <c r="F36" i="30"/>
  <c r="F35" i="30"/>
  <c r="F34" i="30"/>
  <c r="F33" i="30"/>
  <c r="F32" i="30"/>
  <c r="F31" i="30"/>
  <c r="F30" i="30"/>
  <c r="F29" i="30"/>
  <c r="F28" i="30"/>
  <c r="F27" i="30"/>
  <c r="F26" i="30"/>
  <c r="F25" i="30"/>
  <c r="F24" i="30"/>
  <c r="F23" i="30"/>
  <c r="F22" i="30"/>
  <c r="F21" i="30"/>
  <c r="F20" i="30"/>
  <c r="F19" i="30"/>
  <c r="F18" i="30"/>
  <c r="F17" i="30"/>
  <c r="F16" i="30"/>
  <c r="F15" i="30"/>
  <c r="F14" i="30"/>
  <c r="F13" i="30"/>
  <c r="F52" i="29"/>
  <c r="F51" i="29"/>
  <c r="F50" i="29"/>
  <c r="F49" i="29"/>
  <c r="F48" i="29"/>
  <c r="F47" i="29"/>
  <c r="F46" i="29"/>
  <c r="F45" i="29"/>
  <c r="F44" i="29"/>
  <c r="F43" i="29"/>
  <c r="F42" i="29"/>
  <c r="F41" i="29"/>
  <c r="F40" i="29"/>
  <c r="F39" i="29"/>
  <c r="F38" i="29"/>
  <c r="F37" i="29"/>
  <c r="F36" i="29"/>
  <c r="F35" i="29"/>
  <c r="F34" i="29"/>
  <c r="F33" i="29"/>
  <c r="F32" i="29"/>
  <c r="F31" i="29"/>
  <c r="F30" i="29"/>
  <c r="F29" i="29"/>
  <c r="F28" i="29"/>
  <c r="F27" i="29"/>
  <c r="F26" i="29"/>
  <c r="F25" i="29"/>
  <c r="F24" i="29"/>
  <c r="F23" i="29"/>
  <c r="F22" i="29"/>
  <c r="F21" i="29"/>
  <c r="F20" i="29"/>
  <c r="F19" i="29"/>
  <c r="F18" i="29"/>
  <c r="F17" i="29"/>
  <c r="F16" i="29"/>
  <c r="F15" i="29"/>
  <c r="F14" i="29"/>
  <c r="F13" i="29"/>
  <c r="F52" i="28"/>
  <c r="F51" i="28"/>
  <c r="F50" i="28"/>
  <c r="F49" i="28"/>
  <c r="F48" i="28"/>
  <c r="F47" i="28"/>
  <c r="F46" i="28"/>
  <c r="F45" i="28"/>
  <c r="F44" i="28"/>
  <c r="F43" i="28"/>
  <c r="F42" i="28"/>
  <c r="F41" i="28"/>
  <c r="F40" i="28"/>
  <c r="F39" i="28"/>
  <c r="F38" i="28"/>
  <c r="F37" i="28"/>
  <c r="F36" i="28"/>
  <c r="F35" i="28"/>
  <c r="F34" i="28"/>
  <c r="F33" i="28"/>
  <c r="F32" i="28"/>
  <c r="F31" i="28"/>
  <c r="F30" i="28"/>
  <c r="F29" i="28"/>
  <c r="F28" i="28"/>
  <c r="F27" i="28"/>
  <c r="F26" i="28"/>
  <c r="F25" i="28"/>
  <c r="F24" i="28"/>
  <c r="F23" i="28"/>
  <c r="F22" i="28"/>
  <c r="F21" i="28"/>
  <c r="F20" i="28"/>
  <c r="F19" i="28"/>
  <c r="F18" i="28"/>
  <c r="F17" i="28"/>
  <c r="F16" i="28"/>
  <c r="F15" i="28"/>
  <c r="F14" i="28"/>
  <c r="F13" i="28"/>
  <c r="F52" i="27"/>
  <c r="F51" i="27"/>
  <c r="F50" i="27"/>
  <c r="F49" i="27"/>
  <c r="F48" i="27"/>
  <c r="F47" i="27"/>
  <c r="F46" i="27"/>
  <c r="F45" i="27"/>
  <c r="F44" i="27"/>
  <c r="F43" i="27"/>
  <c r="F42" i="27"/>
  <c r="F41" i="27"/>
  <c r="F40" i="27"/>
  <c r="F39" i="27"/>
  <c r="F38" i="27"/>
  <c r="F37" i="27"/>
  <c r="F36" i="27"/>
  <c r="F35" i="27"/>
  <c r="F34" i="27"/>
  <c r="F33" i="27"/>
  <c r="F32" i="27"/>
  <c r="F31" i="27"/>
  <c r="F30" i="27"/>
  <c r="F29" i="27"/>
  <c r="F28" i="27"/>
  <c r="F27" i="27"/>
  <c r="F26" i="27"/>
  <c r="F25" i="27"/>
  <c r="F24" i="27"/>
  <c r="F23" i="27"/>
  <c r="F22" i="27"/>
  <c r="F21" i="27"/>
  <c r="F20" i="27"/>
  <c r="F19" i="27"/>
  <c r="F18" i="27"/>
  <c r="F17" i="27"/>
  <c r="F16" i="27"/>
  <c r="F15" i="27"/>
  <c r="F14" i="27"/>
  <c r="F13" i="27"/>
  <c r="D19" i="1" l="1"/>
  <c r="D15" i="1"/>
  <c r="F14" i="1"/>
  <c r="F1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P52" i="49"/>
  <c r="P51" i="49"/>
  <c r="P50" i="49"/>
  <c r="P49" i="49"/>
  <c r="P48" i="49"/>
  <c r="P47" i="49"/>
  <c r="P46" i="49"/>
  <c r="P45" i="49"/>
  <c r="P44" i="49"/>
  <c r="P43" i="49"/>
  <c r="P42" i="49"/>
  <c r="P41" i="49"/>
  <c r="P40" i="49"/>
  <c r="P39" i="49"/>
  <c r="P38" i="49"/>
  <c r="P37" i="49"/>
  <c r="P36" i="49"/>
  <c r="P35" i="49"/>
  <c r="P34" i="49"/>
  <c r="P33" i="49"/>
  <c r="P32" i="49"/>
  <c r="P31" i="49"/>
  <c r="P30" i="49"/>
  <c r="P29" i="49"/>
  <c r="P28" i="49"/>
  <c r="P27" i="49"/>
  <c r="P26" i="49"/>
  <c r="P25" i="49"/>
  <c r="P24" i="49"/>
  <c r="P23" i="49"/>
  <c r="P22" i="49"/>
  <c r="P21" i="49"/>
  <c r="P20" i="49"/>
  <c r="P19" i="49"/>
  <c r="L52" i="49"/>
  <c r="L51" i="49"/>
  <c r="L50" i="49"/>
  <c r="L49" i="49"/>
  <c r="L48" i="49"/>
  <c r="L47" i="49"/>
  <c r="L46" i="49"/>
  <c r="L45" i="49"/>
  <c r="L44" i="49"/>
  <c r="L43" i="49"/>
  <c r="L42" i="49"/>
  <c r="L41" i="49"/>
  <c r="L40" i="49"/>
  <c r="L39" i="49"/>
  <c r="L38" i="49"/>
  <c r="L37" i="49"/>
  <c r="L36" i="49"/>
  <c r="L35" i="49"/>
  <c r="L34" i="49"/>
  <c r="L33" i="49"/>
  <c r="L32" i="49"/>
  <c r="L31" i="49"/>
  <c r="L30" i="49"/>
  <c r="L29" i="49"/>
  <c r="L28" i="49"/>
  <c r="L27" i="49"/>
  <c r="L26" i="49"/>
  <c r="L25" i="49"/>
  <c r="L24" i="49"/>
  <c r="L23" i="49"/>
  <c r="L22" i="49"/>
  <c r="L21" i="49"/>
  <c r="L20" i="49"/>
  <c r="L19" i="49"/>
  <c r="K52" i="49"/>
  <c r="K51" i="49"/>
  <c r="K50" i="49"/>
  <c r="K49" i="49"/>
  <c r="K48" i="49"/>
  <c r="K47" i="49"/>
  <c r="K46" i="49"/>
  <c r="K45" i="49"/>
  <c r="K44" i="49"/>
  <c r="K43" i="49"/>
  <c r="K42" i="49"/>
  <c r="K41" i="49"/>
  <c r="K40" i="49"/>
  <c r="K39" i="49"/>
  <c r="K38" i="49"/>
  <c r="K37" i="49"/>
  <c r="K36" i="49"/>
  <c r="K35" i="49"/>
  <c r="K34" i="49"/>
  <c r="K33" i="49"/>
  <c r="K32" i="49"/>
  <c r="K31" i="49"/>
  <c r="K30" i="49"/>
  <c r="K29" i="49"/>
  <c r="K28" i="49"/>
  <c r="K27" i="49"/>
  <c r="K26" i="49"/>
  <c r="K25" i="49"/>
  <c r="K24" i="49"/>
  <c r="K23" i="49"/>
  <c r="K22" i="49"/>
  <c r="K21" i="49"/>
  <c r="K20" i="49"/>
  <c r="K19" i="49"/>
  <c r="K6" i="49"/>
  <c r="P52" i="48"/>
  <c r="P51" i="48"/>
  <c r="P50" i="48"/>
  <c r="P49" i="48"/>
  <c r="P48" i="48"/>
  <c r="P47" i="48"/>
  <c r="P46" i="48"/>
  <c r="P45" i="48"/>
  <c r="P44" i="48"/>
  <c r="P43" i="48"/>
  <c r="P42" i="48"/>
  <c r="P41" i="48"/>
  <c r="P40" i="48"/>
  <c r="P39" i="48"/>
  <c r="P38" i="48"/>
  <c r="P37" i="48"/>
  <c r="P36" i="48"/>
  <c r="P35" i="48"/>
  <c r="P34" i="48"/>
  <c r="P33" i="48"/>
  <c r="P32" i="48"/>
  <c r="P31" i="48"/>
  <c r="P30" i="48"/>
  <c r="P29" i="48"/>
  <c r="P28" i="48"/>
  <c r="P27" i="48"/>
  <c r="P26" i="48"/>
  <c r="P25" i="48"/>
  <c r="P24" i="48"/>
  <c r="P23" i="48"/>
  <c r="P22" i="48"/>
  <c r="P21" i="48"/>
  <c r="P20" i="48"/>
  <c r="P19" i="48"/>
  <c r="L52" i="48"/>
  <c r="L51" i="48"/>
  <c r="L50" i="48"/>
  <c r="L49" i="48"/>
  <c r="L48" i="48"/>
  <c r="L47" i="48"/>
  <c r="L46" i="48"/>
  <c r="L45" i="48"/>
  <c r="L44" i="48"/>
  <c r="L43" i="48"/>
  <c r="L42" i="48"/>
  <c r="L41" i="48"/>
  <c r="L40" i="48"/>
  <c r="L39" i="48"/>
  <c r="L38" i="48"/>
  <c r="L37" i="48"/>
  <c r="L36" i="48"/>
  <c r="L35" i="48"/>
  <c r="L34" i="48"/>
  <c r="L33" i="48"/>
  <c r="L32" i="48"/>
  <c r="L31" i="48"/>
  <c r="L30" i="48"/>
  <c r="L29" i="48"/>
  <c r="L28" i="48"/>
  <c r="L27" i="48"/>
  <c r="L26" i="48"/>
  <c r="L25" i="48"/>
  <c r="L24" i="48"/>
  <c r="L23" i="48"/>
  <c r="L22" i="48"/>
  <c r="L21" i="48"/>
  <c r="L20" i="48"/>
  <c r="L19" i="48"/>
  <c r="K52" i="48"/>
  <c r="K51" i="48"/>
  <c r="K50" i="48"/>
  <c r="K49" i="48"/>
  <c r="K48" i="48"/>
  <c r="K47" i="48"/>
  <c r="K46" i="48"/>
  <c r="K45" i="48"/>
  <c r="K44" i="48"/>
  <c r="K43" i="48"/>
  <c r="K42" i="48"/>
  <c r="K41" i="48"/>
  <c r="K40" i="48"/>
  <c r="K39" i="48"/>
  <c r="K38" i="48"/>
  <c r="K37" i="48"/>
  <c r="K36" i="48"/>
  <c r="K35" i="48"/>
  <c r="K34" i="48"/>
  <c r="K33" i="48"/>
  <c r="K32" i="48"/>
  <c r="K31" i="48"/>
  <c r="K30" i="48"/>
  <c r="K29" i="48"/>
  <c r="K28" i="48"/>
  <c r="K27" i="48"/>
  <c r="K26" i="48"/>
  <c r="K25" i="48"/>
  <c r="K24" i="48"/>
  <c r="K23" i="48"/>
  <c r="K22" i="48"/>
  <c r="K21" i="48"/>
  <c r="K20" i="48"/>
  <c r="K19" i="48"/>
  <c r="K6" i="48"/>
  <c r="P52" i="47"/>
  <c r="P51" i="47"/>
  <c r="P50" i="47"/>
  <c r="P49" i="47"/>
  <c r="P48" i="47"/>
  <c r="P47" i="47"/>
  <c r="P46" i="47"/>
  <c r="P45" i="47"/>
  <c r="P44" i="47"/>
  <c r="P43" i="47"/>
  <c r="P42" i="47"/>
  <c r="P41" i="47"/>
  <c r="P40" i="47"/>
  <c r="P39" i="47"/>
  <c r="P38" i="47"/>
  <c r="P37" i="47"/>
  <c r="P36" i="47"/>
  <c r="P35" i="47"/>
  <c r="P34" i="47"/>
  <c r="P33" i="47"/>
  <c r="P32" i="47"/>
  <c r="P31" i="47"/>
  <c r="P30" i="47"/>
  <c r="P29" i="47"/>
  <c r="P28" i="47"/>
  <c r="P27" i="47"/>
  <c r="P26" i="47"/>
  <c r="P25" i="47"/>
  <c r="P24" i="47"/>
  <c r="P23" i="47"/>
  <c r="P22" i="47"/>
  <c r="P21" i="47"/>
  <c r="P20" i="47"/>
  <c r="P19" i="47"/>
  <c r="L52" i="47"/>
  <c r="L51" i="47"/>
  <c r="L50" i="47"/>
  <c r="L49" i="47"/>
  <c r="L48" i="47"/>
  <c r="L47" i="47"/>
  <c r="L46" i="47"/>
  <c r="L45" i="47"/>
  <c r="L44" i="47"/>
  <c r="L43" i="47"/>
  <c r="L42" i="47"/>
  <c r="L41" i="47"/>
  <c r="L40" i="47"/>
  <c r="L39" i="47"/>
  <c r="L38" i="47"/>
  <c r="L37" i="47"/>
  <c r="L36" i="47"/>
  <c r="L35" i="47"/>
  <c r="L34" i="47"/>
  <c r="L33" i="47"/>
  <c r="L32" i="47"/>
  <c r="L31" i="47"/>
  <c r="L30" i="47"/>
  <c r="L29" i="47"/>
  <c r="L28" i="47"/>
  <c r="L27" i="47"/>
  <c r="L26" i="47"/>
  <c r="L25" i="47"/>
  <c r="L24" i="47"/>
  <c r="L23" i="47"/>
  <c r="L22" i="47"/>
  <c r="L21" i="47"/>
  <c r="L20" i="47"/>
  <c r="L19" i="47"/>
  <c r="K52" i="47"/>
  <c r="K51" i="47"/>
  <c r="K50" i="47"/>
  <c r="K49" i="47"/>
  <c r="K48" i="47"/>
  <c r="K47" i="47"/>
  <c r="K46" i="47"/>
  <c r="K45" i="47"/>
  <c r="K44" i="47"/>
  <c r="K43" i="47"/>
  <c r="K42" i="47"/>
  <c r="K41" i="47"/>
  <c r="K40" i="47"/>
  <c r="K39" i="47"/>
  <c r="K38" i="47"/>
  <c r="K37" i="47"/>
  <c r="K36" i="47"/>
  <c r="K35" i="47"/>
  <c r="K34" i="47"/>
  <c r="K33" i="47"/>
  <c r="K32" i="47"/>
  <c r="K31" i="47"/>
  <c r="K30" i="47"/>
  <c r="K29" i="47"/>
  <c r="K28" i="47"/>
  <c r="K27" i="47"/>
  <c r="K26" i="47"/>
  <c r="K25" i="47"/>
  <c r="K24" i="47"/>
  <c r="K23" i="47"/>
  <c r="K22" i="47"/>
  <c r="K21" i="47"/>
  <c r="K20" i="47"/>
  <c r="K19" i="47"/>
  <c r="K6" i="47"/>
  <c r="P52" i="46"/>
  <c r="P51" i="46"/>
  <c r="P50" i="46"/>
  <c r="P49" i="46"/>
  <c r="P48" i="46"/>
  <c r="P47" i="46"/>
  <c r="P46" i="46"/>
  <c r="P45" i="46"/>
  <c r="P44" i="46"/>
  <c r="P43" i="46"/>
  <c r="P42" i="46"/>
  <c r="P41" i="46"/>
  <c r="P40" i="46"/>
  <c r="P39" i="46"/>
  <c r="P38" i="46"/>
  <c r="P37" i="46"/>
  <c r="P36" i="46"/>
  <c r="P35" i="46"/>
  <c r="P34" i="46"/>
  <c r="P33" i="46"/>
  <c r="P32" i="46"/>
  <c r="P31" i="46"/>
  <c r="P30" i="46"/>
  <c r="P29" i="46"/>
  <c r="P28" i="46"/>
  <c r="P27" i="46"/>
  <c r="P26" i="46"/>
  <c r="P25" i="46"/>
  <c r="P24" i="46"/>
  <c r="P23" i="46"/>
  <c r="P22" i="46"/>
  <c r="P21" i="46"/>
  <c r="P20" i="46"/>
  <c r="P19" i="46"/>
  <c r="L52" i="46"/>
  <c r="L51" i="46"/>
  <c r="L50" i="46"/>
  <c r="L49" i="46"/>
  <c r="L48" i="46"/>
  <c r="L47" i="46"/>
  <c r="L46" i="46"/>
  <c r="L45" i="46"/>
  <c r="L44" i="46"/>
  <c r="L43" i="46"/>
  <c r="L42" i="46"/>
  <c r="L41" i="46"/>
  <c r="L40" i="46"/>
  <c r="L39" i="46"/>
  <c r="L38" i="46"/>
  <c r="L37" i="46"/>
  <c r="L36" i="46"/>
  <c r="L35" i="46"/>
  <c r="L34" i="46"/>
  <c r="L33" i="46"/>
  <c r="L32" i="46"/>
  <c r="L31" i="46"/>
  <c r="L30" i="46"/>
  <c r="L29" i="46"/>
  <c r="L28" i="46"/>
  <c r="L27" i="46"/>
  <c r="L26" i="46"/>
  <c r="L25" i="46"/>
  <c r="L24" i="46"/>
  <c r="L23" i="46"/>
  <c r="L22" i="46"/>
  <c r="L21" i="46"/>
  <c r="L20" i="46"/>
  <c r="L19" i="46"/>
  <c r="K52" i="46"/>
  <c r="K51" i="46"/>
  <c r="K50" i="46"/>
  <c r="K49" i="46"/>
  <c r="K48" i="46"/>
  <c r="K47" i="46"/>
  <c r="K46" i="46"/>
  <c r="K45" i="46"/>
  <c r="K44" i="46"/>
  <c r="K43" i="46"/>
  <c r="K42" i="46"/>
  <c r="K41" i="46"/>
  <c r="K40" i="46"/>
  <c r="K39" i="46"/>
  <c r="K38" i="46"/>
  <c r="K37" i="46"/>
  <c r="K36" i="46"/>
  <c r="K35" i="46"/>
  <c r="K34" i="46"/>
  <c r="K33" i="46"/>
  <c r="K32" i="46"/>
  <c r="K31" i="46"/>
  <c r="K30" i="46"/>
  <c r="K29" i="46"/>
  <c r="K28" i="46"/>
  <c r="K27" i="46"/>
  <c r="K26" i="46"/>
  <c r="K25" i="46"/>
  <c r="K24" i="46"/>
  <c r="K23" i="46"/>
  <c r="K22" i="46"/>
  <c r="K21" i="46"/>
  <c r="K20" i="46"/>
  <c r="K19" i="46"/>
  <c r="K6" i="46"/>
  <c r="P52" i="45"/>
  <c r="P51" i="45"/>
  <c r="P50" i="45"/>
  <c r="P49" i="45"/>
  <c r="P48" i="45"/>
  <c r="P47" i="45"/>
  <c r="P46" i="45"/>
  <c r="P45" i="45"/>
  <c r="P44" i="45"/>
  <c r="P43" i="45"/>
  <c r="P42" i="45"/>
  <c r="P41" i="45"/>
  <c r="P40" i="45"/>
  <c r="P39" i="45"/>
  <c r="P38" i="45"/>
  <c r="P37" i="45"/>
  <c r="P36" i="45"/>
  <c r="P35" i="45"/>
  <c r="P34" i="45"/>
  <c r="P33" i="45"/>
  <c r="P32" i="45"/>
  <c r="P31" i="45"/>
  <c r="P30" i="45"/>
  <c r="P29" i="45"/>
  <c r="P28" i="45"/>
  <c r="P27" i="45"/>
  <c r="P26" i="45"/>
  <c r="P25" i="45"/>
  <c r="P24" i="45"/>
  <c r="P23" i="45"/>
  <c r="P22" i="45"/>
  <c r="P21" i="45"/>
  <c r="P20" i="45"/>
  <c r="P19" i="45"/>
  <c r="L52" i="45"/>
  <c r="L51" i="45"/>
  <c r="L50" i="45"/>
  <c r="L49" i="45"/>
  <c r="L48" i="45"/>
  <c r="L47" i="45"/>
  <c r="L46" i="45"/>
  <c r="L45" i="45"/>
  <c r="L44" i="45"/>
  <c r="L43" i="45"/>
  <c r="L42" i="45"/>
  <c r="L41" i="45"/>
  <c r="L40" i="45"/>
  <c r="L39" i="45"/>
  <c r="L38" i="45"/>
  <c r="L37" i="45"/>
  <c r="L36" i="45"/>
  <c r="L35" i="45"/>
  <c r="L34" i="45"/>
  <c r="L33" i="45"/>
  <c r="L32" i="45"/>
  <c r="L31" i="45"/>
  <c r="L30" i="45"/>
  <c r="L29" i="45"/>
  <c r="L28" i="45"/>
  <c r="L27" i="45"/>
  <c r="L26" i="45"/>
  <c r="L25" i="45"/>
  <c r="L24" i="45"/>
  <c r="L23" i="45"/>
  <c r="L22" i="45"/>
  <c r="L21" i="45"/>
  <c r="L20" i="45"/>
  <c r="L19" i="45"/>
  <c r="K52" i="45"/>
  <c r="K51" i="45"/>
  <c r="K50" i="45"/>
  <c r="K49" i="45"/>
  <c r="K48" i="45"/>
  <c r="K47" i="45"/>
  <c r="K46" i="45"/>
  <c r="K45" i="45"/>
  <c r="K44" i="45"/>
  <c r="K43" i="45"/>
  <c r="K42" i="45"/>
  <c r="K41" i="45"/>
  <c r="K40" i="45"/>
  <c r="K39" i="45"/>
  <c r="K38" i="45"/>
  <c r="K37" i="45"/>
  <c r="K36" i="45"/>
  <c r="K35" i="45"/>
  <c r="K34" i="45"/>
  <c r="K33" i="45"/>
  <c r="K32" i="45"/>
  <c r="K31" i="45"/>
  <c r="K30" i="45"/>
  <c r="K29" i="45"/>
  <c r="K28" i="45"/>
  <c r="K27" i="45"/>
  <c r="K26" i="45"/>
  <c r="K25" i="45"/>
  <c r="K24" i="45"/>
  <c r="K23" i="45"/>
  <c r="K22" i="45"/>
  <c r="K21" i="45"/>
  <c r="K20" i="45"/>
  <c r="K19" i="45"/>
  <c r="K6" i="45"/>
  <c r="P52" i="44"/>
  <c r="P51" i="44"/>
  <c r="P50" i="44"/>
  <c r="P49" i="44"/>
  <c r="P48" i="44"/>
  <c r="P47" i="44"/>
  <c r="P46" i="44"/>
  <c r="P45" i="44"/>
  <c r="P44" i="44"/>
  <c r="P43" i="44"/>
  <c r="P42" i="44"/>
  <c r="P41" i="44"/>
  <c r="P40" i="44"/>
  <c r="P39" i="44"/>
  <c r="P38" i="44"/>
  <c r="P37" i="44"/>
  <c r="P36" i="44"/>
  <c r="P35" i="44"/>
  <c r="P34" i="44"/>
  <c r="P33" i="44"/>
  <c r="P32" i="44"/>
  <c r="P31" i="44"/>
  <c r="P30" i="44"/>
  <c r="P29" i="44"/>
  <c r="P28" i="44"/>
  <c r="P27" i="44"/>
  <c r="P26" i="44"/>
  <c r="P25" i="44"/>
  <c r="P24" i="44"/>
  <c r="P23" i="44"/>
  <c r="P22" i="44"/>
  <c r="P21" i="44"/>
  <c r="P20" i="44"/>
  <c r="P19" i="44"/>
  <c r="L52" i="44"/>
  <c r="L51" i="44"/>
  <c r="L50" i="44"/>
  <c r="L49" i="44"/>
  <c r="L48" i="44"/>
  <c r="L47" i="44"/>
  <c r="L46" i="44"/>
  <c r="L45" i="44"/>
  <c r="L44" i="44"/>
  <c r="L43" i="44"/>
  <c r="L42" i="44"/>
  <c r="L41" i="44"/>
  <c r="L40" i="44"/>
  <c r="L39" i="44"/>
  <c r="L38" i="44"/>
  <c r="L37" i="44"/>
  <c r="L36" i="44"/>
  <c r="L35" i="44"/>
  <c r="L34" i="44"/>
  <c r="L33" i="44"/>
  <c r="L32" i="44"/>
  <c r="L31" i="44"/>
  <c r="L30" i="44"/>
  <c r="L29" i="44"/>
  <c r="L28" i="44"/>
  <c r="L27" i="44"/>
  <c r="L26" i="44"/>
  <c r="L25" i="44"/>
  <c r="L24" i="44"/>
  <c r="L23" i="44"/>
  <c r="L22" i="44"/>
  <c r="L21" i="44"/>
  <c r="L20" i="44"/>
  <c r="L19" i="44"/>
  <c r="K52" i="44"/>
  <c r="K51" i="44"/>
  <c r="K50" i="44"/>
  <c r="K49" i="44"/>
  <c r="K48" i="44"/>
  <c r="K47" i="44"/>
  <c r="K46" i="44"/>
  <c r="K45" i="44"/>
  <c r="K44" i="44"/>
  <c r="K43" i="44"/>
  <c r="K42" i="44"/>
  <c r="K41" i="44"/>
  <c r="K40" i="44"/>
  <c r="K39" i="44"/>
  <c r="K38" i="44"/>
  <c r="K37" i="44"/>
  <c r="K36" i="44"/>
  <c r="K35" i="44"/>
  <c r="K34" i="44"/>
  <c r="K33" i="44"/>
  <c r="K32" i="44"/>
  <c r="K31" i="44"/>
  <c r="K30" i="44"/>
  <c r="K29" i="44"/>
  <c r="K28" i="44"/>
  <c r="K27" i="44"/>
  <c r="K26" i="44"/>
  <c r="K25" i="44"/>
  <c r="K24" i="44"/>
  <c r="K23" i="44"/>
  <c r="K22" i="44"/>
  <c r="K21" i="44"/>
  <c r="K20" i="44"/>
  <c r="K19" i="44"/>
  <c r="K6" i="44"/>
  <c r="P52" i="43"/>
  <c r="P51" i="43"/>
  <c r="P50" i="43"/>
  <c r="P49" i="43"/>
  <c r="P48" i="43"/>
  <c r="P47" i="43"/>
  <c r="P46" i="43"/>
  <c r="P45" i="43"/>
  <c r="P44" i="43"/>
  <c r="P43" i="43"/>
  <c r="P42" i="43"/>
  <c r="P41" i="43"/>
  <c r="P40" i="43"/>
  <c r="P39" i="43"/>
  <c r="P38" i="43"/>
  <c r="P37" i="43"/>
  <c r="P36" i="43"/>
  <c r="P35" i="43"/>
  <c r="P34" i="43"/>
  <c r="P33" i="43"/>
  <c r="P32" i="43"/>
  <c r="P31" i="43"/>
  <c r="P30" i="43"/>
  <c r="P29" i="43"/>
  <c r="P28" i="43"/>
  <c r="P27" i="43"/>
  <c r="P26" i="43"/>
  <c r="P25" i="43"/>
  <c r="P24" i="43"/>
  <c r="P23" i="43"/>
  <c r="P22" i="43"/>
  <c r="P21" i="43"/>
  <c r="P20" i="43"/>
  <c r="P19" i="43"/>
  <c r="L52" i="43"/>
  <c r="L51" i="43"/>
  <c r="L50" i="43"/>
  <c r="L49" i="43"/>
  <c r="L48" i="43"/>
  <c r="L47" i="43"/>
  <c r="L46" i="43"/>
  <c r="L45" i="43"/>
  <c r="L44" i="43"/>
  <c r="L43" i="43"/>
  <c r="L42" i="43"/>
  <c r="L41" i="43"/>
  <c r="L40" i="43"/>
  <c r="L39" i="43"/>
  <c r="L38" i="43"/>
  <c r="L37" i="43"/>
  <c r="L36" i="43"/>
  <c r="L35" i="43"/>
  <c r="L34" i="43"/>
  <c r="L33" i="43"/>
  <c r="L32" i="43"/>
  <c r="L31" i="43"/>
  <c r="L30" i="43"/>
  <c r="L29" i="43"/>
  <c r="L28" i="43"/>
  <c r="L27" i="43"/>
  <c r="L26" i="43"/>
  <c r="L25" i="43"/>
  <c r="L24" i="43"/>
  <c r="L23" i="43"/>
  <c r="L22" i="43"/>
  <c r="L21" i="43"/>
  <c r="L20" i="43"/>
  <c r="L19" i="43"/>
  <c r="K52" i="43"/>
  <c r="K51" i="43"/>
  <c r="K50" i="43"/>
  <c r="K49" i="43"/>
  <c r="K48" i="43"/>
  <c r="K47" i="43"/>
  <c r="K46" i="43"/>
  <c r="K45" i="43"/>
  <c r="K44" i="43"/>
  <c r="K43" i="43"/>
  <c r="K42" i="43"/>
  <c r="K41" i="43"/>
  <c r="K40" i="43"/>
  <c r="K39" i="43"/>
  <c r="K38" i="43"/>
  <c r="K37" i="43"/>
  <c r="K36" i="43"/>
  <c r="K35" i="43"/>
  <c r="K34" i="43"/>
  <c r="K33" i="43"/>
  <c r="K32" i="43"/>
  <c r="K31" i="43"/>
  <c r="K30" i="43"/>
  <c r="K29" i="43"/>
  <c r="K28" i="43"/>
  <c r="K27" i="43"/>
  <c r="K26" i="43"/>
  <c r="K25" i="43"/>
  <c r="K24" i="43"/>
  <c r="K23" i="43"/>
  <c r="K22" i="43"/>
  <c r="K21" i="43"/>
  <c r="K20" i="43"/>
  <c r="K19" i="43"/>
  <c r="K6" i="43"/>
  <c r="P52" i="42"/>
  <c r="P51" i="42"/>
  <c r="P50" i="42"/>
  <c r="P49" i="42"/>
  <c r="P48" i="42"/>
  <c r="P47" i="42"/>
  <c r="P46" i="42"/>
  <c r="P45" i="42"/>
  <c r="P44" i="42"/>
  <c r="P43" i="42"/>
  <c r="P42" i="42"/>
  <c r="P41" i="42"/>
  <c r="P40" i="42"/>
  <c r="P39" i="42"/>
  <c r="P38" i="42"/>
  <c r="P37" i="42"/>
  <c r="P36" i="42"/>
  <c r="P35" i="42"/>
  <c r="P34" i="42"/>
  <c r="P33" i="42"/>
  <c r="P32" i="42"/>
  <c r="P31" i="42"/>
  <c r="P30" i="42"/>
  <c r="P29" i="42"/>
  <c r="P28" i="42"/>
  <c r="P27" i="42"/>
  <c r="P26" i="42"/>
  <c r="P25" i="42"/>
  <c r="P24" i="42"/>
  <c r="P23" i="42"/>
  <c r="P22" i="42"/>
  <c r="P21" i="42"/>
  <c r="P20" i="42"/>
  <c r="P19" i="42"/>
  <c r="L52" i="42"/>
  <c r="L51" i="42"/>
  <c r="L50" i="42"/>
  <c r="L49" i="42"/>
  <c r="L48" i="42"/>
  <c r="L47" i="42"/>
  <c r="L46" i="42"/>
  <c r="L45" i="42"/>
  <c r="L44" i="42"/>
  <c r="L43" i="42"/>
  <c r="L42" i="42"/>
  <c r="L41" i="42"/>
  <c r="L40" i="42"/>
  <c r="L39" i="42"/>
  <c r="L38" i="42"/>
  <c r="L37" i="42"/>
  <c r="L36" i="42"/>
  <c r="L35" i="42"/>
  <c r="L34" i="42"/>
  <c r="L33" i="42"/>
  <c r="L32" i="42"/>
  <c r="L31" i="42"/>
  <c r="L30" i="42"/>
  <c r="L29" i="42"/>
  <c r="L28" i="42"/>
  <c r="L27" i="42"/>
  <c r="L26" i="42"/>
  <c r="L25" i="42"/>
  <c r="L24" i="42"/>
  <c r="L23" i="42"/>
  <c r="L22" i="42"/>
  <c r="L21" i="42"/>
  <c r="L20" i="42"/>
  <c r="L19" i="42"/>
  <c r="K52" i="42"/>
  <c r="K51" i="42"/>
  <c r="K50" i="42"/>
  <c r="K49" i="42"/>
  <c r="K48" i="42"/>
  <c r="K47" i="42"/>
  <c r="K46" i="42"/>
  <c r="K45" i="42"/>
  <c r="K44" i="42"/>
  <c r="K43" i="42"/>
  <c r="K42" i="42"/>
  <c r="K41" i="42"/>
  <c r="K40" i="42"/>
  <c r="K39" i="42"/>
  <c r="K38" i="42"/>
  <c r="K37" i="42"/>
  <c r="K36" i="42"/>
  <c r="K35" i="42"/>
  <c r="K34" i="42"/>
  <c r="K33" i="42"/>
  <c r="K32" i="42"/>
  <c r="K31" i="42"/>
  <c r="K30" i="42"/>
  <c r="K29" i="42"/>
  <c r="K28" i="42"/>
  <c r="K27" i="42"/>
  <c r="K26" i="42"/>
  <c r="K25" i="42"/>
  <c r="K24" i="42"/>
  <c r="K23" i="42"/>
  <c r="K22" i="42"/>
  <c r="K21" i="42"/>
  <c r="K20" i="42"/>
  <c r="K19" i="42"/>
  <c r="K6" i="42"/>
  <c r="P52" i="41"/>
  <c r="P51" i="41"/>
  <c r="P50" i="41"/>
  <c r="P49" i="41"/>
  <c r="P48" i="41"/>
  <c r="P47" i="41"/>
  <c r="P46" i="41"/>
  <c r="P45" i="41"/>
  <c r="P44" i="41"/>
  <c r="P43" i="41"/>
  <c r="P42" i="41"/>
  <c r="P41" i="41"/>
  <c r="P40" i="41"/>
  <c r="P39" i="41"/>
  <c r="P38" i="41"/>
  <c r="P37" i="41"/>
  <c r="P36" i="41"/>
  <c r="P35" i="41"/>
  <c r="P34" i="41"/>
  <c r="P33" i="41"/>
  <c r="P32" i="41"/>
  <c r="P31" i="41"/>
  <c r="P30" i="41"/>
  <c r="P29" i="41"/>
  <c r="P28" i="41"/>
  <c r="P27" i="41"/>
  <c r="P26" i="41"/>
  <c r="P25" i="41"/>
  <c r="P24" i="41"/>
  <c r="P23" i="41"/>
  <c r="P22" i="41"/>
  <c r="P21" i="41"/>
  <c r="P20" i="41"/>
  <c r="P19" i="41"/>
  <c r="L52" i="41"/>
  <c r="L51" i="41"/>
  <c r="L50" i="41"/>
  <c r="L49" i="41"/>
  <c r="L48" i="41"/>
  <c r="L47" i="41"/>
  <c r="L46" i="41"/>
  <c r="L45" i="41"/>
  <c r="L44" i="41"/>
  <c r="L43" i="41"/>
  <c r="L42" i="41"/>
  <c r="L41" i="41"/>
  <c r="L40" i="41"/>
  <c r="L39" i="41"/>
  <c r="L38" i="41"/>
  <c r="L37" i="41"/>
  <c r="L36" i="41"/>
  <c r="L35" i="41"/>
  <c r="L34" i="41"/>
  <c r="L33" i="41"/>
  <c r="L32" i="41"/>
  <c r="L31" i="41"/>
  <c r="L30" i="41"/>
  <c r="L29" i="41"/>
  <c r="L28" i="41"/>
  <c r="L27" i="41"/>
  <c r="L26" i="41"/>
  <c r="L25" i="41"/>
  <c r="L24" i="41"/>
  <c r="L23" i="41"/>
  <c r="L22" i="41"/>
  <c r="L21" i="41"/>
  <c r="L20" i="41"/>
  <c r="L19" i="41"/>
  <c r="K52" i="41"/>
  <c r="K51" i="41"/>
  <c r="K50" i="41"/>
  <c r="K49" i="41"/>
  <c r="K48" i="41"/>
  <c r="K47" i="41"/>
  <c r="K46" i="41"/>
  <c r="K45" i="41"/>
  <c r="K44" i="41"/>
  <c r="K43" i="41"/>
  <c r="K42" i="41"/>
  <c r="K41" i="41"/>
  <c r="K40" i="41"/>
  <c r="K39" i="41"/>
  <c r="K38" i="41"/>
  <c r="K37" i="41"/>
  <c r="K36" i="41"/>
  <c r="K35" i="41"/>
  <c r="K34" i="41"/>
  <c r="K33" i="41"/>
  <c r="K32" i="41"/>
  <c r="K31" i="41"/>
  <c r="K30" i="41"/>
  <c r="K29" i="41"/>
  <c r="K28" i="41"/>
  <c r="K27" i="41"/>
  <c r="K26" i="41"/>
  <c r="K25" i="41"/>
  <c r="K24" i="41"/>
  <c r="K23" i="41"/>
  <c r="K22" i="41"/>
  <c r="K21" i="41"/>
  <c r="K20" i="41"/>
  <c r="K19" i="41"/>
  <c r="K6" i="41"/>
  <c r="P52" i="40"/>
  <c r="P51" i="40"/>
  <c r="P50" i="40"/>
  <c r="P49" i="40"/>
  <c r="P48" i="40"/>
  <c r="P47" i="40"/>
  <c r="P46" i="40"/>
  <c r="P45" i="40"/>
  <c r="P44" i="40"/>
  <c r="P43" i="40"/>
  <c r="P42" i="40"/>
  <c r="P41" i="40"/>
  <c r="P40" i="40"/>
  <c r="P39" i="40"/>
  <c r="P38" i="40"/>
  <c r="P37" i="40"/>
  <c r="P36" i="40"/>
  <c r="P35" i="40"/>
  <c r="P34" i="40"/>
  <c r="P33" i="40"/>
  <c r="P32" i="40"/>
  <c r="P31" i="40"/>
  <c r="P30" i="40"/>
  <c r="P29" i="40"/>
  <c r="P28" i="40"/>
  <c r="P27" i="40"/>
  <c r="P26" i="40"/>
  <c r="P25" i="40"/>
  <c r="P24" i="40"/>
  <c r="P23" i="40"/>
  <c r="P22" i="40"/>
  <c r="P21" i="40"/>
  <c r="P20" i="40"/>
  <c r="P19" i="40"/>
  <c r="L52" i="40"/>
  <c r="L51" i="40"/>
  <c r="L50" i="40"/>
  <c r="L49" i="40"/>
  <c r="L48" i="40"/>
  <c r="L47" i="40"/>
  <c r="L46" i="40"/>
  <c r="L45" i="40"/>
  <c r="L44" i="40"/>
  <c r="L43" i="40"/>
  <c r="L42" i="40"/>
  <c r="L41" i="40"/>
  <c r="L40" i="40"/>
  <c r="L39" i="40"/>
  <c r="L38" i="40"/>
  <c r="L37" i="40"/>
  <c r="L36" i="40"/>
  <c r="L35" i="40"/>
  <c r="L34" i="40"/>
  <c r="L33" i="40"/>
  <c r="L32" i="40"/>
  <c r="L31" i="40"/>
  <c r="L30" i="40"/>
  <c r="L29" i="40"/>
  <c r="L28" i="40"/>
  <c r="L27" i="40"/>
  <c r="L26" i="40"/>
  <c r="L25" i="40"/>
  <c r="L24" i="40"/>
  <c r="L23" i="40"/>
  <c r="L22" i="40"/>
  <c r="L21" i="40"/>
  <c r="L20" i="40"/>
  <c r="L19" i="40"/>
  <c r="K52" i="40"/>
  <c r="K51" i="40"/>
  <c r="K50" i="40"/>
  <c r="K49" i="40"/>
  <c r="K48" i="40"/>
  <c r="K47" i="40"/>
  <c r="K46" i="40"/>
  <c r="K45" i="40"/>
  <c r="K44" i="40"/>
  <c r="K43" i="40"/>
  <c r="K42" i="40"/>
  <c r="K41" i="40"/>
  <c r="K40" i="40"/>
  <c r="K39" i="40"/>
  <c r="K38" i="40"/>
  <c r="K37" i="40"/>
  <c r="K36" i="40"/>
  <c r="K35" i="40"/>
  <c r="K34" i="40"/>
  <c r="K33" i="40"/>
  <c r="K32" i="40"/>
  <c r="K31" i="40"/>
  <c r="K30" i="40"/>
  <c r="K29" i="40"/>
  <c r="K28" i="40"/>
  <c r="K27" i="40"/>
  <c r="K26" i="40"/>
  <c r="K25" i="40"/>
  <c r="K24" i="40"/>
  <c r="K23" i="40"/>
  <c r="K22" i="40"/>
  <c r="K21" i="40"/>
  <c r="K20" i="40"/>
  <c r="K19" i="40"/>
  <c r="K6" i="40"/>
  <c r="P52" i="39"/>
  <c r="P51" i="39"/>
  <c r="P50" i="39"/>
  <c r="P49" i="39"/>
  <c r="P48" i="39"/>
  <c r="P47" i="39"/>
  <c r="P46" i="39"/>
  <c r="P45" i="39"/>
  <c r="P44" i="39"/>
  <c r="P43" i="39"/>
  <c r="P42" i="39"/>
  <c r="P41" i="39"/>
  <c r="P40" i="39"/>
  <c r="P39" i="39"/>
  <c r="P38" i="39"/>
  <c r="P37" i="39"/>
  <c r="P36" i="39"/>
  <c r="P35" i="39"/>
  <c r="P34" i="39"/>
  <c r="P33" i="39"/>
  <c r="P32" i="39"/>
  <c r="P31" i="39"/>
  <c r="P30" i="39"/>
  <c r="P29" i="39"/>
  <c r="P28" i="39"/>
  <c r="P27" i="39"/>
  <c r="P26" i="39"/>
  <c r="P25" i="39"/>
  <c r="P24" i="39"/>
  <c r="P23" i="39"/>
  <c r="P22" i="39"/>
  <c r="P21" i="39"/>
  <c r="P20" i="39"/>
  <c r="P19" i="39"/>
  <c r="L52" i="39"/>
  <c r="L51" i="39"/>
  <c r="L50" i="39"/>
  <c r="L49" i="39"/>
  <c r="L48" i="39"/>
  <c r="L47" i="39"/>
  <c r="L46" i="39"/>
  <c r="L45" i="39"/>
  <c r="L44" i="39"/>
  <c r="L43" i="39"/>
  <c r="L42" i="39"/>
  <c r="L41" i="39"/>
  <c r="L40" i="39"/>
  <c r="L39" i="39"/>
  <c r="L38" i="39"/>
  <c r="L37" i="39"/>
  <c r="L36" i="39"/>
  <c r="L35" i="39"/>
  <c r="L34" i="39"/>
  <c r="L33" i="39"/>
  <c r="L32" i="39"/>
  <c r="L31" i="39"/>
  <c r="L30" i="39"/>
  <c r="L29" i="39"/>
  <c r="L28" i="39"/>
  <c r="L27" i="39"/>
  <c r="L26" i="39"/>
  <c r="L25" i="39"/>
  <c r="L24" i="39"/>
  <c r="L23" i="39"/>
  <c r="L22" i="39"/>
  <c r="L21" i="39"/>
  <c r="L20" i="39"/>
  <c r="L19" i="39"/>
  <c r="K52" i="39"/>
  <c r="K51" i="39"/>
  <c r="K50" i="39"/>
  <c r="K49" i="39"/>
  <c r="K48" i="39"/>
  <c r="K47" i="39"/>
  <c r="K46" i="39"/>
  <c r="K45" i="39"/>
  <c r="K44" i="39"/>
  <c r="K43" i="39"/>
  <c r="K42" i="39"/>
  <c r="K41" i="39"/>
  <c r="K40" i="39"/>
  <c r="K39" i="39"/>
  <c r="K38" i="39"/>
  <c r="K37" i="39"/>
  <c r="K36" i="39"/>
  <c r="K35" i="39"/>
  <c r="K34" i="39"/>
  <c r="K33" i="39"/>
  <c r="K32" i="39"/>
  <c r="K31" i="39"/>
  <c r="K30" i="39"/>
  <c r="K29" i="39"/>
  <c r="K28" i="39"/>
  <c r="K27" i="39"/>
  <c r="K26" i="39"/>
  <c r="K25" i="39"/>
  <c r="K24" i="39"/>
  <c r="K23" i="39"/>
  <c r="K22" i="39"/>
  <c r="K21" i="39"/>
  <c r="K20" i="39"/>
  <c r="K19" i="39"/>
  <c r="K6" i="39"/>
  <c r="P52" i="38"/>
  <c r="P51" i="38"/>
  <c r="P50" i="38"/>
  <c r="P49" i="38"/>
  <c r="P48" i="38"/>
  <c r="P47" i="38"/>
  <c r="P46" i="38"/>
  <c r="P45" i="38"/>
  <c r="P44" i="38"/>
  <c r="P43" i="38"/>
  <c r="P42" i="38"/>
  <c r="P41" i="38"/>
  <c r="P40" i="38"/>
  <c r="P39" i="38"/>
  <c r="P38" i="38"/>
  <c r="P37" i="38"/>
  <c r="P36" i="38"/>
  <c r="P35" i="38"/>
  <c r="P34" i="38"/>
  <c r="P33" i="38"/>
  <c r="P32" i="38"/>
  <c r="P31" i="38"/>
  <c r="P30" i="38"/>
  <c r="P29" i="38"/>
  <c r="P28" i="38"/>
  <c r="P27" i="38"/>
  <c r="P26" i="38"/>
  <c r="P25" i="38"/>
  <c r="P24" i="38"/>
  <c r="P23" i="38"/>
  <c r="P22" i="38"/>
  <c r="P21" i="38"/>
  <c r="P20" i="38"/>
  <c r="P19" i="38"/>
  <c r="L52" i="38"/>
  <c r="L51" i="38"/>
  <c r="L50" i="38"/>
  <c r="L49" i="38"/>
  <c r="L48" i="38"/>
  <c r="L47" i="38"/>
  <c r="L46" i="38"/>
  <c r="L45" i="38"/>
  <c r="L44" i="38"/>
  <c r="L43" i="38"/>
  <c r="L42" i="38"/>
  <c r="L41" i="38"/>
  <c r="L40" i="38"/>
  <c r="L39" i="38"/>
  <c r="L38" i="38"/>
  <c r="L37" i="38"/>
  <c r="L36" i="38"/>
  <c r="L35" i="38"/>
  <c r="L34" i="38"/>
  <c r="L33" i="38"/>
  <c r="L32" i="38"/>
  <c r="L31" i="38"/>
  <c r="L30" i="38"/>
  <c r="L29" i="38"/>
  <c r="L28" i="38"/>
  <c r="L27" i="38"/>
  <c r="L26" i="38"/>
  <c r="L25" i="38"/>
  <c r="L24" i="38"/>
  <c r="L23" i="38"/>
  <c r="L22" i="38"/>
  <c r="L21" i="38"/>
  <c r="L20" i="38"/>
  <c r="L19" i="38"/>
  <c r="K52" i="38"/>
  <c r="K51" i="38"/>
  <c r="K50" i="38"/>
  <c r="K49" i="38"/>
  <c r="K48" i="38"/>
  <c r="K47" i="38"/>
  <c r="K46" i="38"/>
  <c r="K45" i="38"/>
  <c r="K44" i="38"/>
  <c r="K43" i="38"/>
  <c r="K42" i="38"/>
  <c r="K41" i="38"/>
  <c r="K40" i="38"/>
  <c r="K39" i="38"/>
  <c r="K38" i="38"/>
  <c r="K37" i="38"/>
  <c r="K36" i="38"/>
  <c r="K35" i="38"/>
  <c r="K34" i="38"/>
  <c r="K33" i="38"/>
  <c r="K32" i="38"/>
  <c r="K31" i="38"/>
  <c r="K30" i="38"/>
  <c r="K29" i="38"/>
  <c r="K28" i="38"/>
  <c r="K27" i="38"/>
  <c r="K26" i="38"/>
  <c r="K25" i="38"/>
  <c r="K24" i="38"/>
  <c r="K23" i="38"/>
  <c r="K22" i="38"/>
  <c r="K21" i="38"/>
  <c r="K20" i="38"/>
  <c r="K19" i="38"/>
  <c r="K6" i="38"/>
  <c r="K6" i="34" l="1"/>
  <c r="K6" i="33"/>
  <c r="K6" i="32"/>
  <c r="K6" i="31"/>
  <c r="K6" i="30"/>
  <c r="K6" i="29"/>
  <c r="K6" i="28"/>
  <c r="K6" i="27"/>
  <c r="K6" i="1"/>
  <c r="D6" i="1" s="1"/>
  <c r="P52" i="37"/>
  <c r="P51" i="37"/>
  <c r="P50" i="37"/>
  <c r="P49" i="37"/>
  <c r="P48" i="37"/>
  <c r="P47" i="37"/>
  <c r="P46" i="37"/>
  <c r="P45" i="37"/>
  <c r="P44" i="37"/>
  <c r="P43" i="37"/>
  <c r="P42" i="37"/>
  <c r="P41" i="37"/>
  <c r="P40" i="37"/>
  <c r="P39" i="37"/>
  <c r="P38" i="37"/>
  <c r="P37" i="37"/>
  <c r="P36" i="37"/>
  <c r="P35" i="37"/>
  <c r="P34" i="37"/>
  <c r="P33" i="37"/>
  <c r="P32" i="37"/>
  <c r="P31" i="37"/>
  <c r="P30" i="37"/>
  <c r="P29" i="37"/>
  <c r="P28" i="37"/>
  <c r="P27" i="37"/>
  <c r="P26" i="37"/>
  <c r="P25" i="37"/>
  <c r="P24" i="37"/>
  <c r="P23" i="37"/>
  <c r="P22" i="37"/>
  <c r="P21" i="37"/>
  <c r="P20" i="37"/>
  <c r="P19" i="37"/>
  <c r="L52" i="37"/>
  <c r="L51" i="37"/>
  <c r="L50" i="37"/>
  <c r="L49" i="37"/>
  <c r="L48" i="37"/>
  <c r="L47" i="37"/>
  <c r="L46" i="37"/>
  <c r="L45" i="37"/>
  <c r="L44" i="37"/>
  <c r="L43" i="37"/>
  <c r="L42" i="37"/>
  <c r="L41" i="37"/>
  <c r="L40" i="37"/>
  <c r="L39" i="37"/>
  <c r="L38" i="37"/>
  <c r="L37" i="37"/>
  <c r="L36" i="37"/>
  <c r="L35" i="37"/>
  <c r="L34" i="37"/>
  <c r="L33" i="37"/>
  <c r="L32" i="37"/>
  <c r="L31" i="37"/>
  <c r="L30" i="37"/>
  <c r="L29" i="37"/>
  <c r="L28" i="37"/>
  <c r="L27" i="37"/>
  <c r="L26" i="37"/>
  <c r="L25" i="37"/>
  <c r="L24" i="37"/>
  <c r="L23" i="37"/>
  <c r="L22" i="37"/>
  <c r="L21" i="37"/>
  <c r="L20" i="37"/>
  <c r="L19" i="37"/>
  <c r="K52" i="37"/>
  <c r="K51" i="37"/>
  <c r="K50" i="37"/>
  <c r="K49" i="37"/>
  <c r="K48" i="37"/>
  <c r="K47" i="37"/>
  <c r="K46" i="37"/>
  <c r="K45" i="37"/>
  <c r="K44" i="37"/>
  <c r="K43" i="37"/>
  <c r="K42" i="37"/>
  <c r="K41" i="37"/>
  <c r="K40" i="37"/>
  <c r="K39" i="37"/>
  <c r="K38" i="37"/>
  <c r="K37" i="37"/>
  <c r="K36" i="37"/>
  <c r="K35" i="37"/>
  <c r="K34" i="37"/>
  <c r="K33" i="37"/>
  <c r="K32" i="37"/>
  <c r="K31" i="37"/>
  <c r="K30" i="37"/>
  <c r="K29" i="37"/>
  <c r="K28" i="37"/>
  <c r="K27" i="37"/>
  <c r="K26" i="37"/>
  <c r="K25" i="37"/>
  <c r="K24" i="37"/>
  <c r="K23" i="37"/>
  <c r="K22" i="37"/>
  <c r="K21" i="37"/>
  <c r="K20" i="37"/>
  <c r="K19" i="37"/>
  <c r="P52" i="36"/>
  <c r="P51" i="36"/>
  <c r="P50" i="36"/>
  <c r="P49" i="36"/>
  <c r="P48" i="36"/>
  <c r="P47" i="36"/>
  <c r="P46" i="36"/>
  <c r="P45" i="36"/>
  <c r="P44" i="36"/>
  <c r="P43" i="36"/>
  <c r="P42" i="36"/>
  <c r="P41" i="36"/>
  <c r="P40" i="36"/>
  <c r="P39" i="36"/>
  <c r="P38" i="36"/>
  <c r="P37" i="36"/>
  <c r="P36" i="36"/>
  <c r="P35" i="36"/>
  <c r="P34" i="36"/>
  <c r="P33" i="36"/>
  <c r="P32" i="36"/>
  <c r="P31" i="36"/>
  <c r="P30" i="36"/>
  <c r="P29" i="36"/>
  <c r="P28" i="36"/>
  <c r="P27" i="36"/>
  <c r="P26" i="36"/>
  <c r="P25" i="36"/>
  <c r="P24" i="36"/>
  <c r="P23" i="36"/>
  <c r="P22" i="36"/>
  <c r="P21" i="36"/>
  <c r="P20" i="36"/>
  <c r="P19" i="36"/>
  <c r="L52" i="36"/>
  <c r="L51" i="36"/>
  <c r="L50" i="36"/>
  <c r="L49" i="36"/>
  <c r="L48" i="36"/>
  <c r="L47" i="36"/>
  <c r="L46" i="36"/>
  <c r="L45" i="36"/>
  <c r="L44" i="36"/>
  <c r="L43" i="36"/>
  <c r="L42" i="36"/>
  <c r="L41" i="36"/>
  <c r="L40" i="36"/>
  <c r="L39" i="36"/>
  <c r="L38" i="36"/>
  <c r="L37" i="36"/>
  <c r="L36" i="36"/>
  <c r="L35" i="36"/>
  <c r="L34" i="36"/>
  <c r="L33" i="36"/>
  <c r="L32" i="36"/>
  <c r="L31" i="36"/>
  <c r="L30" i="36"/>
  <c r="L29" i="36"/>
  <c r="L28" i="36"/>
  <c r="L27" i="36"/>
  <c r="L26" i="36"/>
  <c r="L25" i="36"/>
  <c r="L24" i="36"/>
  <c r="L23" i="36"/>
  <c r="L22" i="36"/>
  <c r="L21" i="36"/>
  <c r="L20" i="36"/>
  <c r="L19" i="36"/>
  <c r="K52" i="36"/>
  <c r="K51" i="36"/>
  <c r="K50" i="36"/>
  <c r="K49" i="36"/>
  <c r="K48" i="36"/>
  <c r="K47" i="36"/>
  <c r="K46" i="36"/>
  <c r="K45" i="36"/>
  <c r="K44" i="36"/>
  <c r="K43" i="36"/>
  <c r="K42" i="36"/>
  <c r="K41" i="36"/>
  <c r="K40" i="36"/>
  <c r="K39" i="36"/>
  <c r="K38" i="36"/>
  <c r="K37" i="36"/>
  <c r="K36" i="36"/>
  <c r="K35" i="36"/>
  <c r="K34" i="36"/>
  <c r="K33" i="36"/>
  <c r="K32" i="36"/>
  <c r="K31" i="36"/>
  <c r="K30" i="36"/>
  <c r="K29" i="36"/>
  <c r="K28" i="36"/>
  <c r="K27" i="36"/>
  <c r="K26" i="36"/>
  <c r="K25" i="36"/>
  <c r="K24" i="36"/>
  <c r="K23" i="36"/>
  <c r="K22" i="36"/>
  <c r="K21" i="36"/>
  <c r="K20" i="36"/>
  <c r="K19" i="36"/>
  <c r="K6" i="37"/>
  <c r="K6" i="36"/>
  <c r="K6" i="35"/>
  <c r="P52" i="35" l="1"/>
  <c r="P51" i="35"/>
  <c r="P50" i="35"/>
  <c r="P49" i="35"/>
  <c r="P48" i="35"/>
  <c r="P47" i="35"/>
  <c r="P46" i="35"/>
  <c r="P45" i="35"/>
  <c r="P44" i="35"/>
  <c r="P43" i="35"/>
  <c r="P42" i="35"/>
  <c r="P41" i="35"/>
  <c r="P40" i="35"/>
  <c r="P39" i="35"/>
  <c r="P38" i="35"/>
  <c r="P37" i="35"/>
  <c r="P36" i="35"/>
  <c r="P35" i="35"/>
  <c r="P34" i="35"/>
  <c r="P33" i="35"/>
  <c r="P32" i="35"/>
  <c r="P31" i="35"/>
  <c r="P30" i="35"/>
  <c r="P29" i="35"/>
  <c r="P28" i="35"/>
  <c r="P27" i="35"/>
  <c r="P26" i="35"/>
  <c r="P25" i="35"/>
  <c r="P24" i="35"/>
  <c r="P23" i="35"/>
  <c r="P22" i="35"/>
  <c r="P21" i="35"/>
  <c r="P20" i="35"/>
  <c r="P19" i="35"/>
  <c r="L52" i="35"/>
  <c r="L51" i="35"/>
  <c r="L50" i="35"/>
  <c r="L49" i="35"/>
  <c r="L48" i="35"/>
  <c r="L47" i="35"/>
  <c r="L46" i="35"/>
  <c r="L45" i="35"/>
  <c r="L44" i="35"/>
  <c r="L43" i="35"/>
  <c r="L42" i="35"/>
  <c r="L41" i="35"/>
  <c r="L40" i="35"/>
  <c r="L39" i="35"/>
  <c r="L38" i="35"/>
  <c r="L37" i="35"/>
  <c r="L36" i="35"/>
  <c r="L35" i="35"/>
  <c r="L34" i="35"/>
  <c r="L33" i="35"/>
  <c r="L32" i="35"/>
  <c r="L31" i="35"/>
  <c r="L30" i="35"/>
  <c r="L29" i="35"/>
  <c r="L28" i="35"/>
  <c r="L27" i="35"/>
  <c r="L26" i="35"/>
  <c r="L25" i="35"/>
  <c r="L24" i="35"/>
  <c r="L23" i="35"/>
  <c r="L22" i="35"/>
  <c r="L21" i="35"/>
  <c r="L20" i="35"/>
  <c r="L19" i="35"/>
  <c r="K52" i="35"/>
  <c r="K51" i="35"/>
  <c r="K50" i="35"/>
  <c r="K49" i="35"/>
  <c r="K48" i="35"/>
  <c r="K47" i="35"/>
  <c r="K46" i="35"/>
  <c r="K45" i="35"/>
  <c r="K44" i="35"/>
  <c r="K43" i="35"/>
  <c r="K42" i="35"/>
  <c r="K41" i="35"/>
  <c r="K40" i="35"/>
  <c r="K39" i="35"/>
  <c r="K38" i="35"/>
  <c r="K37" i="35"/>
  <c r="K36" i="35"/>
  <c r="K35" i="35"/>
  <c r="K34" i="35"/>
  <c r="K33" i="35"/>
  <c r="K32" i="35"/>
  <c r="K31" i="35"/>
  <c r="K30" i="35"/>
  <c r="K29" i="35"/>
  <c r="K28" i="35"/>
  <c r="K27" i="35"/>
  <c r="K26" i="35"/>
  <c r="K25" i="35"/>
  <c r="K24" i="35"/>
  <c r="K23" i="35"/>
  <c r="K22" i="35"/>
  <c r="K21" i="35"/>
  <c r="K20" i="35"/>
  <c r="K19" i="35"/>
  <c r="P52" i="34"/>
  <c r="P51" i="34"/>
  <c r="P50" i="34"/>
  <c r="P49" i="34"/>
  <c r="P48" i="34"/>
  <c r="P47" i="34"/>
  <c r="P46" i="34"/>
  <c r="P45" i="34"/>
  <c r="P44" i="34"/>
  <c r="P43" i="34"/>
  <c r="P42" i="34"/>
  <c r="P41" i="34"/>
  <c r="P40" i="34"/>
  <c r="P39" i="34"/>
  <c r="P38" i="34"/>
  <c r="P37" i="34"/>
  <c r="P36" i="34"/>
  <c r="P35" i="34"/>
  <c r="P34" i="34"/>
  <c r="P33" i="34"/>
  <c r="P32" i="34"/>
  <c r="P31" i="34"/>
  <c r="P30" i="34"/>
  <c r="P29" i="34"/>
  <c r="P28" i="34"/>
  <c r="P27" i="34"/>
  <c r="P26" i="34"/>
  <c r="P25" i="34"/>
  <c r="P24" i="34"/>
  <c r="P23" i="34"/>
  <c r="P22" i="34"/>
  <c r="P21" i="34"/>
  <c r="P20" i="34"/>
  <c r="P19" i="34"/>
  <c r="L52" i="34"/>
  <c r="L51" i="34"/>
  <c r="L50" i="34"/>
  <c r="L49" i="34"/>
  <c r="L48" i="34"/>
  <c r="L47" i="34"/>
  <c r="L46" i="34"/>
  <c r="L45" i="34"/>
  <c r="L44" i="34"/>
  <c r="L43" i="34"/>
  <c r="L42" i="34"/>
  <c r="L41" i="34"/>
  <c r="L40" i="34"/>
  <c r="L39" i="34"/>
  <c r="L38" i="34"/>
  <c r="L37" i="34"/>
  <c r="L36" i="34"/>
  <c r="L35" i="34"/>
  <c r="L34" i="34"/>
  <c r="L33" i="34"/>
  <c r="L32" i="34"/>
  <c r="L31" i="34"/>
  <c r="L30" i="34"/>
  <c r="L29" i="34"/>
  <c r="L28" i="34"/>
  <c r="L27" i="34"/>
  <c r="L26" i="34"/>
  <c r="L25" i="34"/>
  <c r="L24" i="34"/>
  <c r="L23" i="34"/>
  <c r="L22" i="34"/>
  <c r="L21" i="34"/>
  <c r="L20" i="34"/>
  <c r="L19" i="34"/>
  <c r="K52" i="34"/>
  <c r="K51" i="34"/>
  <c r="K50" i="34"/>
  <c r="K49" i="34"/>
  <c r="K48" i="34"/>
  <c r="K47" i="34"/>
  <c r="K46" i="34"/>
  <c r="K45" i="34"/>
  <c r="K44" i="34"/>
  <c r="K43" i="34"/>
  <c r="K42" i="34"/>
  <c r="K41" i="34"/>
  <c r="K40" i="34"/>
  <c r="K39" i="34"/>
  <c r="K38" i="34"/>
  <c r="K37" i="34"/>
  <c r="K36" i="34"/>
  <c r="K35" i="34"/>
  <c r="K34" i="34"/>
  <c r="K33" i="34"/>
  <c r="K32" i="34"/>
  <c r="K31" i="34"/>
  <c r="K30" i="34"/>
  <c r="K29" i="34"/>
  <c r="K28" i="34"/>
  <c r="K27" i="34"/>
  <c r="K26" i="34"/>
  <c r="K25" i="34"/>
  <c r="K24" i="34"/>
  <c r="K23" i="34"/>
  <c r="K22" i="34"/>
  <c r="K21" i="34"/>
  <c r="K20" i="34"/>
  <c r="K19" i="34"/>
  <c r="P52" i="33"/>
  <c r="P51" i="33"/>
  <c r="P50" i="33"/>
  <c r="P49" i="33"/>
  <c r="P48" i="33"/>
  <c r="P47" i="33"/>
  <c r="P46" i="33"/>
  <c r="P45" i="33"/>
  <c r="P44" i="33"/>
  <c r="P43" i="33"/>
  <c r="P42" i="33"/>
  <c r="P41" i="33"/>
  <c r="P40" i="33"/>
  <c r="P39" i="33"/>
  <c r="P38" i="33"/>
  <c r="P37" i="33"/>
  <c r="P36" i="33"/>
  <c r="P35" i="33"/>
  <c r="P34" i="33"/>
  <c r="P33" i="33"/>
  <c r="P32" i="33"/>
  <c r="P31" i="33"/>
  <c r="P30" i="33"/>
  <c r="P29" i="33"/>
  <c r="P28" i="33"/>
  <c r="P27" i="33"/>
  <c r="P26" i="33"/>
  <c r="P25" i="33"/>
  <c r="P24" i="33"/>
  <c r="P23" i="33"/>
  <c r="P22" i="33"/>
  <c r="P21" i="33"/>
  <c r="P20" i="33"/>
  <c r="P19" i="33"/>
  <c r="L52" i="33"/>
  <c r="L51" i="33"/>
  <c r="L50" i="33"/>
  <c r="L49" i="33"/>
  <c r="L48" i="33"/>
  <c r="L47" i="33"/>
  <c r="L46" i="33"/>
  <c r="L45" i="33"/>
  <c r="L44" i="33"/>
  <c r="L43" i="33"/>
  <c r="L42" i="33"/>
  <c r="L41" i="33"/>
  <c r="L40" i="33"/>
  <c r="L39" i="33"/>
  <c r="L38" i="33"/>
  <c r="L37" i="33"/>
  <c r="L36" i="33"/>
  <c r="L35" i="33"/>
  <c r="L34" i="33"/>
  <c r="L33" i="33"/>
  <c r="L32" i="33"/>
  <c r="L31" i="33"/>
  <c r="L30" i="33"/>
  <c r="L29" i="33"/>
  <c r="L28" i="33"/>
  <c r="L27" i="33"/>
  <c r="L26" i="33"/>
  <c r="L25" i="33"/>
  <c r="L24" i="33"/>
  <c r="L23" i="33"/>
  <c r="L22" i="33"/>
  <c r="L21" i="33"/>
  <c r="L20" i="33"/>
  <c r="L19" i="33"/>
  <c r="K52" i="33"/>
  <c r="K51" i="33"/>
  <c r="K50" i="33"/>
  <c r="K49" i="33"/>
  <c r="K48" i="33"/>
  <c r="K47" i="33"/>
  <c r="K46" i="33"/>
  <c r="K45" i="33"/>
  <c r="K44" i="33"/>
  <c r="K43" i="33"/>
  <c r="K42" i="33"/>
  <c r="K41" i="33"/>
  <c r="K40" i="33"/>
  <c r="K39" i="33"/>
  <c r="K38" i="33"/>
  <c r="K37" i="33"/>
  <c r="K36" i="33"/>
  <c r="K35" i="33"/>
  <c r="K34" i="33"/>
  <c r="K33" i="33"/>
  <c r="K32" i="33"/>
  <c r="K31" i="33"/>
  <c r="K30" i="33"/>
  <c r="K29" i="33"/>
  <c r="K28" i="33"/>
  <c r="K27" i="33"/>
  <c r="K26" i="33"/>
  <c r="K25" i="33"/>
  <c r="K24" i="33"/>
  <c r="K23" i="33"/>
  <c r="K22" i="33"/>
  <c r="K21" i="33"/>
  <c r="K20" i="33"/>
  <c r="K19" i="33"/>
  <c r="L6" i="1"/>
  <c r="J52" i="49"/>
  <c r="I52" i="49"/>
  <c r="M51" i="49"/>
  <c r="J51" i="49"/>
  <c r="B51" i="49"/>
  <c r="Q52" i="49" s="1"/>
  <c r="Q50" i="49"/>
  <c r="J50" i="49"/>
  <c r="I50" i="49"/>
  <c r="M49" i="49"/>
  <c r="J49" i="49"/>
  <c r="B49" i="49"/>
  <c r="Q48" i="49"/>
  <c r="J48" i="49"/>
  <c r="I48" i="49"/>
  <c r="D48" i="49"/>
  <c r="M47" i="49"/>
  <c r="J47" i="49"/>
  <c r="B47" i="49"/>
  <c r="R47" i="49" s="1"/>
  <c r="Q46" i="49"/>
  <c r="J46" i="49"/>
  <c r="D46" i="49"/>
  <c r="R45" i="49"/>
  <c r="J45" i="49"/>
  <c r="B45" i="49"/>
  <c r="M46" i="49" s="1"/>
  <c r="M44" i="49"/>
  <c r="J44" i="49"/>
  <c r="D44" i="49"/>
  <c r="R43" i="49"/>
  <c r="Q43" i="49"/>
  <c r="M43" i="49"/>
  <c r="J43" i="49"/>
  <c r="I43" i="49"/>
  <c r="B43" i="49"/>
  <c r="Q42" i="49"/>
  <c r="M42" i="49"/>
  <c r="J42" i="49"/>
  <c r="R41" i="49"/>
  <c r="Q41" i="49"/>
  <c r="J41" i="49"/>
  <c r="I41" i="49"/>
  <c r="B41" i="49"/>
  <c r="Q40" i="49"/>
  <c r="M40" i="49"/>
  <c r="J40" i="49"/>
  <c r="I40" i="49"/>
  <c r="D40" i="49"/>
  <c r="R39" i="49"/>
  <c r="Q39" i="49"/>
  <c r="M39" i="49"/>
  <c r="J39" i="49"/>
  <c r="I39" i="49"/>
  <c r="D39" i="49"/>
  <c r="B39" i="49"/>
  <c r="N39" i="49" s="1"/>
  <c r="J38" i="49"/>
  <c r="J37" i="49"/>
  <c r="B37" i="49"/>
  <c r="I38" i="49" s="1"/>
  <c r="J36" i="49"/>
  <c r="I36" i="49"/>
  <c r="M35" i="49"/>
  <c r="J35" i="49"/>
  <c r="B35" i="49"/>
  <c r="Q36" i="49" s="1"/>
  <c r="Q34" i="49"/>
  <c r="J34" i="49"/>
  <c r="I34" i="49"/>
  <c r="M33" i="49"/>
  <c r="J33" i="49"/>
  <c r="B33" i="49"/>
  <c r="Q32" i="49"/>
  <c r="M32" i="49"/>
  <c r="J32" i="49"/>
  <c r="I32" i="49"/>
  <c r="D32" i="49"/>
  <c r="Q31" i="49"/>
  <c r="M31" i="49"/>
  <c r="J31" i="49"/>
  <c r="I31" i="49"/>
  <c r="D31" i="49"/>
  <c r="B31" i="49"/>
  <c r="R31" i="49" s="1"/>
  <c r="Q30" i="49"/>
  <c r="J30" i="49"/>
  <c r="D30" i="49"/>
  <c r="R29" i="49"/>
  <c r="J29" i="49"/>
  <c r="B29" i="49"/>
  <c r="M30" i="49" s="1"/>
  <c r="M28" i="49"/>
  <c r="J28" i="49"/>
  <c r="D28" i="49"/>
  <c r="R27" i="49"/>
  <c r="Q27" i="49"/>
  <c r="M27" i="49"/>
  <c r="J27" i="49"/>
  <c r="I27" i="49"/>
  <c r="B27" i="49"/>
  <c r="Q26" i="49"/>
  <c r="M26" i="49"/>
  <c r="J26" i="49"/>
  <c r="R25" i="49"/>
  <c r="Q25" i="49"/>
  <c r="M25" i="49"/>
  <c r="J25" i="49"/>
  <c r="I25" i="49"/>
  <c r="B25" i="49"/>
  <c r="Q24" i="49"/>
  <c r="M24" i="49"/>
  <c r="J24" i="49"/>
  <c r="I24" i="49"/>
  <c r="D24" i="49"/>
  <c r="R23" i="49"/>
  <c r="Q23" i="49"/>
  <c r="M23" i="49"/>
  <c r="J23" i="49"/>
  <c r="I23" i="49"/>
  <c r="D23" i="49"/>
  <c r="B23" i="49"/>
  <c r="N23" i="49" s="1"/>
  <c r="J22" i="49"/>
  <c r="J21" i="49"/>
  <c r="B21" i="49"/>
  <c r="I22" i="49" s="1"/>
  <c r="J20" i="49"/>
  <c r="I20" i="49"/>
  <c r="M19" i="49"/>
  <c r="J19" i="49"/>
  <c r="B19" i="49"/>
  <c r="Q20" i="49" s="1"/>
  <c r="B17" i="49"/>
  <c r="B15" i="49"/>
  <c r="B13" i="49"/>
  <c r="H5" i="49"/>
  <c r="D5" i="49"/>
  <c r="O4" i="49"/>
  <c r="D4" i="49"/>
  <c r="J52" i="48"/>
  <c r="I52" i="48"/>
  <c r="M51" i="48"/>
  <c r="J51" i="48"/>
  <c r="D51" i="48"/>
  <c r="B51" i="48"/>
  <c r="Q52" i="48" s="1"/>
  <c r="Q50" i="48"/>
  <c r="J50" i="48"/>
  <c r="J49" i="48"/>
  <c r="B49" i="48"/>
  <c r="J48" i="48"/>
  <c r="I48" i="48"/>
  <c r="D48" i="48"/>
  <c r="M47" i="48"/>
  <c r="J47" i="48"/>
  <c r="B47" i="48"/>
  <c r="R47" i="48" s="1"/>
  <c r="Q46" i="48"/>
  <c r="J46" i="48"/>
  <c r="I46" i="48"/>
  <c r="D46" i="48"/>
  <c r="R45" i="48"/>
  <c r="M45" i="48"/>
  <c r="J45" i="48"/>
  <c r="B45" i="48"/>
  <c r="M46" i="48" s="1"/>
  <c r="Q44" i="48"/>
  <c r="M44" i="48"/>
  <c r="J44" i="48"/>
  <c r="D44" i="48"/>
  <c r="R43" i="48"/>
  <c r="Q43" i="48"/>
  <c r="J43" i="48"/>
  <c r="I43" i="48"/>
  <c r="B43" i="48"/>
  <c r="M42" i="48"/>
  <c r="J42" i="48"/>
  <c r="I42" i="48"/>
  <c r="D42" i="48"/>
  <c r="R41" i="48"/>
  <c r="Q41" i="48"/>
  <c r="M41" i="48"/>
  <c r="J41" i="48"/>
  <c r="I41" i="48"/>
  <c r="B41" i="48"/>
  <c r="Q40" i="48"/>
  <c r="M40" i="48"/>
  <c r="J40" i="48"/>
  <c r="I40" i="48"/>
  <c r="R39" i="48"/>
  <c r="Q39" i="48"/>
  <c r="M39" i="48"/>
  <c r="J39" i="48"/>
  <c r="I39" i="48"/>
  <c r="D39" i="48"/>
  <c r="B39" i="48"/>
  <c r="N39" i="48" s="1"/>
  <c r="J38" i="48"/>
  <c r="J37" i="48"/>
  <c r="B37" i="48"/>
  <c r="I38" i="48" s="1"/>
  <c r="J36" i="48"/>
  <c r="I36" i="48"/>
  <c r="M35" i="48"/>
  <c r="J35" i="48"/>
  <c r="D35" i="48"/>
  <c r="B35" i="48"/>
  <c r="Q36" i="48" s="1"/>
  <c r="Q34" i="48"/>
  <c r="J34" i="48"/>
  <c r="J33" i="48"/>
  <c r="B33" i="48"/>
  <c r="J32" i="48"/>
  <c r="I32" i="48"/>
  <c r="D32" i="48"/>
  <c r="M31" i="48"/>
  <c r="J31" i="48"/>
  <c r="B31" i="48"/>
  <c r="R31" i="48" s="1"/>
  <c r="Q30" i="48"/>
  <c r="J30" i="48"/>
  <c r="I30" i="48"/>
  <c r="D30" i="48"/>
  <c r="R29" i="48"/>
  <c r="M29" i="48"/>
  <c r="J29" i="48"/>
  <c r="D29" i="48"/>
  <c r="B29" i="48"/>
  <c r="M30" i="48" s="1"/>
  <c r="Q28" i="48"/>
  <c r="M28" i="48"/>
  <c r="J28" i="48"/>
  <c r="D28" i="48"/>
  <c r="R27" i="48"/>
  <c r="Q27" i="48"/>
  <c r="J27" i="48"/>
  <c r="I27" i="48"/>
  <c r="B27" i="48"/>
  <c r="M26" i="48"/>
  <c r="J26" i="48"/>
  <c r="I26" i="48"/>
  <c r="D26" i="48"/>
  <c r="R25" i="48"/>
  <c r="Q25" i="48"/>
  <c r="M25" i="48"/>
  <c r="J25" i="48"/>
  <c r="I25" i="48"/>
  <c r="B25" i="48"/>
  <c r="Q24" i="48"/>
  <c r="M24" i="48"/>
  <c r="J24" i="48"/>
  <c r="I24" i="48"/>
  <c r="R23" i="48"/>
  <c r="Q23" i="48"/>
  <c r="M23" i="48"/>
  <c r="J23" i="48"/>
  <c r="I23" i="48"/>
  <c r="D23" i="48"/>
  <c r="B23" i="48"/>
  <c r="N23" i="48" s="1"/>
  <c r="J22" i="48"/>
  <c r="J21" i="48"/>
  <c r="B21" i="48"/>
  <c r="I22" i="48" s="1"/>
  <c r="J20" i="48"/>
  <c r="I20" i="48"/>
  <c r="M19" i="48"/>
  <c r="J19" i="48"/>
  <c r="D19" i="48"/>
  <c r="B19" i="48"/>
  <c r="Q20" i="48" s="1"/>
  <c r="B17" i="48"/>
  <c r="B15" i="48"/>
  <c r="D16" i="48" s="1"/>
  <c r="B13" i="48"/>
  <c r="H5" i="48"/>
  <c r="D5" i="48"/>
  <c r="O4" i="48"/>
  <c r="D4" i="48"/>
  <c r="J52" i="47"/>
  <c r="I52" i="47"/>
  <c r="M51" i="47"/>
  <c r="J51" i="47"/>
  <c r="D51" i="47"/>
  <c r="B51" i="47"/>
  <c r="Q52" i="47" s="1"/>
  <c r="Q50" i="47"/>
  <c r="J50" i="47"/>
  <c r="J49" i="47"/>
  <c r="B49" i="47"/>
  <c r="J48" i="47"/>
  <c r="I48" i="47"/>
  <c r="D48" i="47"/>
  <c r="M47" i="47"/>
  <c r="J47" i="47"/>
  <c r="B47" i="47"/>
  <c r="R47" i="47" s="1"/>
  <c r="Q46" i="47"/>
  <c r="J46" i="47"/>
  <c r="I46" i="47"/>
  <c r="R45" i="47"/>
  <c r="M45" i="47"/>
  <c r="J45" i="47"/>
  <c r="B45" i="47"/>
  <c r="M46" i="47" s="1"/>
  <c r="Q44" i="47"/>
  <c r="M44" i="47"/>
  <c r="J44" i="47"/>
  <c r="I44" i="47"/>
  <c r="D44" i="47"/>
  <c r="R43" i="47"/>
  <c r="Q43" i="47"/>
  <c r="M43" i="47"/>
  <c r="J43" i="47"/>
  <c r="I43" i="47"/>
  <c r="B43" i="47"/>
  <c r="Q42" i="47"/>
  <c r="M42" i="47"/>
  <c r="J42" i="47"/>
  <c r="D42" i="47"/>
  <c r="R41" i="47"/>
  <c r="Q41" i="47"/>
  <c r="J41" i="47"/>
  <c r="I41" i="47"/>
  <c r="B41" i="47"/>
  <c r="M40" i="47"/>
  <c r="J40" i="47"/>
  <c r="D40" i="47"/>
  <c r="R39" i="47"/>
  <c r="Q39" i="47"/>
  <c r="J39" i="47"/>
  <c r="I39" i="47"/>
  <c r="D39" i="47"/>
  <c r="B39" i="47"/>
  <c r="N39" i="47" s="1"/>
  <c r="J38" i="47"/>
  <c r="J37" i="47"/>
  <c r="B37" i="47"/>
  <c r="I38" i="47" s="1"/>
  <c r="J36" i="47"/>
  <c r="I36" i="47"/>
  <c r="M35" i="47"/>
  <c r="J35" i="47"/>
  <c r="D35" i="47"/>
  <c r="B35" i="47"/>
  <c r="Q36" i="47" s="1"/>
  <c r="Q34" i="47"/>
  <c r="J34" i="47"/>
  <c r="J33" i="47"/>
  <c r="B33" i="47"/>
  <c r="J32" i="47"/>
  <c r="I32" i="47"/>
  <c r="D32" i="47"/>
  <c r="M31" i="47"/>
  <c r="J31" i="47"/>
  <c r="B31" i="47"/>
  <c r="R31" i="47" s="1"/>
  <c r="Q30" i="47"/>
  <c r="J30" i="47"/>
  <c r="I30" i="47"/>
  <c r="D30" i="47"/>
  <c r="R29" i="47"/>
  <c r="M29" i="47"/>
  <c r="J29" i="47"/>
  <c r="B29" i="47"/>
  <c r="M30" i="47" s="1"/>
  <c r="Q28" i="47"/>
  <c r="M28" i="47"/>
  <c r="J28" i="47"/>
  <c r="I28" i="47"/>
  <c r="D28" i="47"/>
  <c r="R27" i="47"/>
  <c r="Q27" i="47"/>
  <c r="M27" i="47"/>
  <c r="J27" i="47"/>
  <c r="I27" i="47"/>
  <c r="B27" i="47"/>
  <c r="Q26" i="47"/>
  <c r="M26" i="47"/>
  <c r="J26" i="47"/>
  <c r="D26" i="47"/>
  <c r="R25" i="47"/>
  <c r="Q25" i="47"/>
  <c r="J25" i="47"/>
  <c r="I25" i="47"/>
  <c r="D25" i="47"/>
  <c r="B25" i="47"/>
  <c r="M24" i="47"/>
  <c r="J24" i="47"/>
  <c r="D24" i="47"/>
  <c r="R23" i="47"/>
  <c r="Q23" i="47"/>
  <c r="J23" i="47"/>
  <c r="I23" i="47"/>
  <c r="D23" i="47"/>
  <c r="B23" i="47"/>
  <c r="N23" i="47" s="1"/>
  <c r="J22" i="47"/>
  <c r="J21" i="47"/>
  <c r="B21" i="47"/>
  <c r="I22" i="47" s="1"/>
  <c r="J20" i="47"/>
  <c r="I20" i="47"/>
  <c r="M19" i="47"/>
  <c r="J19" i="47"/>
  <c r="D19" i="47"/>
  <c r="B19" i="47"/>
  <c r="Q20" i="47" s="1"/>
  <c r="B17" i="47"/>
  <c r="B15" i="47"/>
  <c r="B13" i="47"/>
  <c r="I14" i="47" s="1"/>
  <c r="H5" i="47"/>
  <c r="D5" i="47"/>
  <c r="O4" i="47"/>
  <c r="D4" i="47"/>
  <c r="J52" i="46"/>
  <c r="I52" i="46"/>
  <c r="M51" i="46"/>
  <c r="J51" i="46"/>
  <c r="B51" i="46"/>
  <c r="Q52" i="46" s="1"/>
  <c r="Q50" i="46"/>
  <c r="J50" i="46"/>
  <c r="M49" i="46"/>
  <c r="J49" i="46"/>
  <c r="B49" i="46"/>
  <c r="Q48" i="46"/>
  <c r="J48" i="46"/>
  <c r="I48" i="46"/>
  <c r="D48" i="46"/>
  <c r="M47" i="46"/>
  <c r="J47" i="46"/>
  <c r="B47" i="46"/>
  <c r="R47" i="46" s="1"/>
  <c r="Q46" i="46"/>
  <c r="J46" i="46"/>
  <c r="I46" i="46"/>
  <c r="D46" i="46"/>
  <c r="R45" i="46"/>
  <c r="M45" i="46"/>
  <c r="J45" i="46"/>
  <c r="B45" i="46"/>
  <c r="M46" i="46" s="1"/>
  <c r="Q44" i="46"/>
  <c r="M44" i="46"/>
  <c r="J44" i="46"/>
  <c r="D44" i="46"/>
  <c r="R43" i="46"/>
  <c r="Q43" i="46"/>
  <c r="J43" i="46"/>
  <c r="I43" i="46"/>
  <c r="B43" i="46"/>
  <c r="M42" i="46"/>
  <c r="J42" i="46"/>
  <c r="D42" i="46"/>
  <c r="R41" i="46"/>
  <c r="Q41" i="46"/>
  <c r="J41" i="46"/>
  <c r="I41" i="46"/>
  <c r="B41" i="46"/>
  <c r="Q40" i="46"/>
  <c r="M40" i="46"/>
  <c r="J40" i="46"/>
  <c r="I40" i="46"/>
  <c r="D40" i="46"/>
  <c r="R39" i="46"/>
  <c r="Q39" i="46"/>
  <c r="M39" i="46"/>
  <c r="J39" i="46"/>
  <c r="I39" i="46"/>
  <c r="D39" i="46"/>
  <c r="B39" i="46"/>
  <c r="N39" i="46" s="1"/>
  <c r="J38" i="46"/>
  <c r="J37" i="46"/>
  <c r="B37" i="46"/>
  <c r="I38" i="46" s="1"/>
  <c r="J36" i="46"/>
  <c r="I36" i="46"/>
  <c r="M35" i="46"/>
  <c r="J35" i="46"/>
  <c r="B35" i="46"/>
  <c r="Q36" i="46" s="1"/>
  <c r="Q34" i="46"/>
  <c r="J34" i="46"/>
  <c r="I34" i="46"/>
  <c r="M33" i="46"/>
  <c r="J33" i="46"/>
  <c r="B33" i="46"/>
  <c r="Q32" i="46"/>
  <c r="J32" i="46"/>
  <c r="I32" i="46"/>
  <c r="D32" i="46"/>
  <c r="M31" i="46"/>
  <c r="J31" i="46"/>
  <c r="B31" i="46"/>
  <c r="R31" i="46" s="1"/>
  <c r="Q30" i="46"/>
  <c r="J30" i="46"/>
  <c r="I30" i="46"/>
  <c r="D30" i="46"/>
  <c r="R29" i="46"/>
  <c r="M29" i="46"/>
  <c r="J29" i="46"/>
  <c r="B29" i="46"/>
  <c r="M30" i="46" s="1"/>
  <c r="Q28" i="46"/>
  <c r="M28" i="46"/>
  <c r="J28" i="46"/>
  <c r="I28" i="46"/>
  <c r="D28" i="46"/>
  <c r="R27" i="46"/>
  <c r="Q27" i="46"/>
  <c r="M27" i="46"/>
  <c r="J27" i="46"/>
  <c r="I27" i="46"/>
  <c r="D27" i="46"/>
  <c r="B27" i="46"/>
  <c r="M26" i="46"/>
  <c r="J26" i="46"/>
  <c r="D26" i="46"/>
  <c r="R25" i="46"/>
  <c r="Q25" i="46"/>
  <c r="J25" i="46"/>
  <c r="I25" i="46"/>
  <c r="B25" i="46"/>
  <c r="Q24" i="46"/>
  <c r="M24" i="46"/>
  <c r="J24" i="46"/>
  <c r="I24" i="46"/>
  <c r="D24" i="46"/>
  <c r="R23" i="46"/>
  <c r="Q23" i="46"/>
  <c r="M23" i="46"/>
  <c r="J23" i="46"/>
  <c r="I23" i="46"/>
  <c r="D23" i="46"/>
  <c r="B23" i="46"/>
  <c r="N23" i="46" s="1"/>
  <c r="J22" i="46"/>
  <c r="J21" i="46"/>
  <c r="B21" i="46"/>
  <c r="I22" i="46" s="1"/>
  <c r="J20" i="46"/>
  <c r="I20" i="46"/>
  <c r="M19" i="46"/>
  <c r="J19" i="46"/>
  <c r="B19" i="46"/>
  <c r="Q20" i="46" s="1"/>
  <c r="B17" i="46"/>
  <c r="B15" i="46"/>
  <c r="B13" i="46"/>
  <c r="I14" i="46" s="1"/>
  <c r="H5" i="46"/>
  <c r="D5" i="46"/>
  <c r="O4" i="46"/>
  <c r="D4" i="46"/>
  <c r="J52" i="45"/>
  <c r="I52" i="45"/>
  <c r="N51" i="45"/>
  <c r="M51" i="45"/>
  <c r="J51" i="45"/>
  <c r="B51" i="45"/>
  <c r="Q52" i="45" s="1"/>
  <c r="Q50" i="45"/>
  <c r="J50" i="45"/>
  <c r="I50" i="45"/>
  <c r="M49" i="45"/>
  <c r="J49" i="45"/>
  <c r="B49" i="45"/>
  <c r="Q48" i="45"/>
  <c r="J48" i="45"/>
  <c r="I48" i="45"/>
  <c r="D48" i="45"/>
  <c r="M47" i="45"/>
  <c r="J47" i="45"/>
  <c r="D47" i="45"/>
  <c r="B47" i="45"/>
  <c r="R47" i="45" s="1"/>
  <c r="J46" i="45"/>
  <c r="D46" i="45"/>
  <c r="R45" i="45"/>
  <c r="J45" i="45"/>
  <c r="B45" i="45"/>
  <c r="M46" i="45" s="1"/>
  <c r="Q44" i="45"/>
  <c r="M44" i="45"/>
  <c r="J44" i="45"/>
  <c r="I44" i="45"/>
  <c r="D44" i="45"/>
  <c r="R43" i="45"/>
  <c r="Q43" i="45"/>
  <c r="M43" i="45"/>
  <c r="J43" i="45"/>
  <c r="I43" i="45"/>
  <c r="B43" i="45"/>
  <c r="Q42" i="45"/>
  <c r="M42" i="45"/>
  <c r="J42" i="45"/>
  <c r="I42" i="45"/>
  <c r="D42" i="45"/>
  <c r="R41" i="45"/>
  <c r="Q41" i="45"/>
  <c r="M41" i="45"/>
  <c r="J41" i="45"/>
  <c r="I41" i="45"/>
  <c r="B41" i="45"/>
  <c r="Q40" i="45"/>
  <c r="M40" i="45"/>
  <c r="J40" i="45"/>
  <c r="I40" i="45"/>
  <c r="D40" i="45"/>
  <c r="R39" i="45"/>
  <c r="Q39" i="45"/>
  <c r="M39" i="45"/>
  <c r="J39" i="45"/>
  <c r="I39" i="45"/>
  <c r="D39" i="45"/>
  <c r="B39" i="45"/>
  <c r="N39" i="45" s="1"/>
  <c r="J38" i="45"/>
  <c r="J37" i="45"/>
  <c r="B37" i="45"/>
  <c r="I38" i="45" s="1"/>
  <c r="J36" i="45"/>
  <c r="I36" i="45"/>
  <c r="M35" i="45"/>
  <c r="J35" i="45"/>
  <c r="B35" i="45"/>
  <c r="Q36" i="45" s="1"/>
  <c r="Q34" i="45"/>
  <c r="J34" i="45"/>
  <c r="I34" i="45"/>
  <c r="M33" i="45"/>
  <c r="J33" i="45"/>
  <c r="B33" i="45"/>
  <c r="Q32" i="45"/>
  <c r="J32" i="45"/>
  <c r="I32" i="45"/>
  <c r="D32" i="45"/>
  <c r="M31" i="45"/>
  <c r="J31" i="45"/>
  <c r="D31" i="45"/>
  <c r="B31" i="45"/>
  <c r="R31" i="45" s="1"/>
  <c r="J30" i="45"/>
  <c r="D30" i="45"/>
  <c r="R29" i="45"/>
  <c r="J29" i="45"/>
  <c r="B29" i="45"/>
  <c r="M30" i="45" s="1"/>
  <c r="Q28" i="45"/>
  <c r="M28" i="45"/>
  <c r="J28" i="45"/>
  <c r="I28" i="45"/>
  <c r="D28" i="45"/>
  <c r="R27" i="45"/>
  <c r="Q27" i="45"/>
  <c r="M27" i="45"/>
  <c r="J27" i="45"/>
  <c r="I27" i="45"/>
  <c r="B27" i="45"/>
  <c r="Q26" i="45"/>
  <c r="M26" i="45"/>
  <c r="J26" i="45"/>
  <c r="I26" i="45"/>
  <c r="D26" i="45"/>
  <c r="R25" i="45"/>
  <c r="Q25" i="45"/>
  <c r="M25" i="45"/>
  <c r="J25" i="45"/>
  <c r="I25" i="45"/>
  <c r="B25" i="45"/>
  <c r="Q24" i="45"/>
  <c r="M24" i="45"/>
  <c r="J24" i="45"/>
  <c r="I24" i="45"/>
  <c r="D24" i="45"/>
  <c r="R23" i="45"/>
  <c r="Q23" i="45"/>
  <c r="M23" i="45"/>
  <c r="J23" i="45"/>
  <c r="I23" i="45"/>
  <c r="D23" i="45"/>
  <c r="B23" i="45"/>
  <c r="N23" i="45" s="1"/>
  <c r="J22" i="45"/>
  <c r="J21" i="45"/>
  <c r="B21" i="45"/>
  <c r="I22" i="45" s="1"/>
  <c r="J20" i="45"/>
  <c r="I20" i="45"/>
  <c r="M19" i="45"/>
  <c r="J19" i="45"/>
  <c r="B19" i="45"/>
  <c r="Q20" i="45" s="1"/>
  <c r="B17" i="45"/>
  <c r="B15" i="45"/>
  <c r="D16" i="45" s="1"/>
  <c r="B13" i="45"/>
  <c r="H5" i="45"/>
  <c r="D5" i="45"/>
  <c r="L6" i="45" s="1"/>
  <c r="O4" i="45"/>
  <c r="D4" i="45"/>
  <c r="Q52" i="44"/>
  <c r="J52" i="44"/>
  <c r="I52" i="44"/>
  <c r="M51" i="44"/>
  <c r="J51" i="44"/>
  <c r="D51" i="44"/>
  <c r="B51" i="44"/>
  <c r="J50" i="44"/>
  <c r="J49" i="44"/>
  <c r="B49" i="44"/>
  <c r="J48" i="44"/>
  <c r="I48" i="44"/>
  <c r="D48" i="44"/>
  <c r="R47" i="44"/>
  <c r="M47" i="44"/>
  <c r="J47" i="44"/>
  <c r="B47" i="44"/>
  <c r="M48" i="44" s="1"/>
  <c r="Q46" i="44"/>
  <c r="M46" i="44"/>
  <c r="J46" i="44"/>
  <c r="I46" i="44"/>
  <c r="D46" i="44"/>
  <c r="R45" i="44"/>
  <c r="Q45" i="44"/>
  <c r="M45" i="44"/>
  <c r="J45" i="44"/>
  <c r="I45" i="44"/>
  <c r="B45" i="44"/>
  <c r="Q44" i="44"/>
  <c r="M44" i="44"/>
  <c r="J44" i="44"/>
  <c r="I44" i="44"/>
  <c r="D44" i="44"/>
  <c r="R43" i="44"/>
  <c r="Q43" i="44"/>
  <c r="M43" i="44"/>
  <c r="J43" i="44"/>
  <c r="I43" i="44"/>
  <c r="B43" i="44"/>
  <c r="Q42" i="44"/>
  <c r="M42" i="44"/>
  <c r="J42" i="44"/>
  <c r="D42" i="44"/>
  <c r="R41" i="44"/>
  <c r="Q41" i="44"/>
  <c r="J41" i="44"/>
  <c r="I41" i="44"/>
  <c r="D41" i="44"/>
  <c r="B41" i="44"/>
  <c r="N41" i="44" s="1"/>
  <c r="M40" i="44"/>
  <c r="J40" i="44"/>
  <c r="Q39" i="44"/>
  <c r="J39" i="44"/>
  <c r="I39" i="44"/>
  <c r="D39" i="44"/>
  <c r="B39" i="44"/>
  <c r="N39" i="44" s="1"/>
  <c r="J38" i="44"/>
  <c r="J37" i="44"/>
  <c r="B37" i="44"/>
  <c r="I38" i="44" s="1"/>
  <c r="Q36" i="44"/>
  <c r="M36" i="44"/>
  <c r="J36" i="44"/>
  <c r="I36" i="44"/>
  <c r="Q35" i="44"/>
  <c r="M35" i="44"/>
  <c r="J35" i="44"/>
  <c r="I35" i="44"/>
  <c r="D35" i="44"/>
  <c r="B35" i="44"/>
  <c r="J34" i="44"/>
  <c r="J33" i="44"/>
  <c r="B33" i="44"/>
  <c r="J32" i="44"/>
  <c r="I32" i="44"/>
  <c r="D32" i="44"/>
  <c r="R31" i="44"/>
  <c r="M31" i="44"/>
  <c r="J31" i="44"/>
  <c r="D31" i="44"/>
  <c r="B31" i="44"/>
  <c r="M32" i="44" s="1"/>
  <c r="Q30" i="44"/>
  <c r="M30" i="44"/>
  <c r="J30" i="44"/>
  <c r="R29" i="44"/>
  <c r="Q29" i="44"/>
  <c r="J29" i="44"/>
  <c r="I29" i="44"/>
  <c r="B29" i="44"/>
  <c r="Q28" i="44"/>
  <c r="M28" i="44"/>
  <c r="J28" i="44"/>
  <c r="I28" i="44"/>
  <c r="D28" i="44"/>
  <c r="R27" i="44"/>
  <c r="Q27" i="44"/>
  <c r="M27" i="44"/>
  <c r="J27" i="44"/>
  <c r="I27" i="44"/>
  <c r="B27" i="44"/>
  <c r="Q26" i="44"/>
  <c r="M26" i="44"/>
  <c r="J26" i="44"/>
  <c r="I26" i="44"/>
  <c r="D26" i="44"/>
  <c r="R25" i="44"/>
  <c r="Q25" i="44"/>
  <c r="M25" i="44"/>
  <c r="J25" i="44"/>
  <c r="I25" i="44"/>
  <c r="D25" i="44"/>
  <c r="B25" i="44"/>
  <c r="N25" i="44" s="1"/>
  <c r="M24" i="44"/>
  <c r="J24" i="44"/>
  <c r="Q23" i="44"/>
  <c r="J23" i="44"/>
  <c r="I23" i="44"/>
  <c r="D23" i="44"/>
  <c r="B23" i="44"/>
  <c r="N23" i="44" s="1"/>
  <c r="J22" i="44"/>
  <c r="J21" i="44"/>
  <c r="B21" i="44"/>
  <c r="I22" i="44" s="1"/>
  <c r="Q20" i="44"/>
  <c r="M20" i="44"/>
  <c r="J20" i="44"/>
  <c r="I20" i="44"/>
  <c r="Q19" i="44"/>
  <c r="M19" i="44"/>
  <c r="J19" i="44"/>
  <c r="I19" i="44"/>
  <c r="D19" i="44"/>
  <c r="B19" i="44"/>
  <c r="B17" i="44"/>
  <c r="B15" i="44"/>
  <c r="B13" i="44"/>
  <c r="H5" i="44"/>
  <c r="D5" i="44"/>
  <c r="L6" i="44" s="1"/>
  <c r="O4" i="44"/>
  <c r="D4" i="44"/>
  <c r="Q52" i="43"/>
  <c r="M52" i="43"/>
  <c r="J52" i="43"/>
  <c r="I52" i="43"/>
  <c r="R51" i="43"/>
  <c r="Q51" i="43"/>
  <c r="M51" i="43"/>
  <c r="J51" i="43"/>
  <c r="I51" i="43"/>
  <c r="D51" i="43"/>
  <c r="B51" i="43"/>
  <c r="Q50" i="43"/>
  <c r="J50" i="43"/>
  <c r="D50" i="43"/>
  <c r="J49" i="43"/>
  <c r="B49" i="43"/>
  <c r="R49" i="43" s="1"/>
  <c r="Q48" i="43"/>
  <c r="J48" i="43"/>
  <c r="I48" i="43"/>
  <c r="D48" i="43"/>
  <c r="R47" i="43"/>
  <c r="M47" i="43"/>
  <c r="J47" i="43"/>
  <c r="D47" i="43"/>
  <c r="B47" i="43"/>
  <c r="M48" i="43" s="1"/>
  <c r="Q46" i="43"/>
  <c r="M46" i="43"/>
  <c r="J46" i="43"/>
  <c r="R45" i="43"/>
  <c r="Q45" i="43"/>
  <c r="J45" i="43"/>
  <c r="I45" i="43"/>
  <c r="D45" i="43"/>
  <c r="B45" i="43"/>
  <c r="M44" i="43"/>
  <c r="J44" i="43"/>
  <c r="D44" i="43"/>
  <c r="Q43" i="43"/>
  <c r="J43" i="43"/>
  <c r="I43" i="43"/>
  <c r="B43" i="43"/>
  <c r="Q42" i="43"/>
  <c r="M42" i="43"/>
  <c r="J42" i="43"/>
  <c r="I42" i="43"/>
  <c r="R41" i="43"/>
  <c r="Q41" i="43"/>
  <c r="M41" i="43"/>
  <c r="J41" i="43"/>
  <c r="I41" i="43"/>
  <c r="D41" i="43"/>
  <c r="B41" i="43"/>
  <c r="N41" i="43" s="1"/>
  <c r="J40" i="43"/>
  <c r="J39" i="43"/>
  <c r="D39" i="43"/>
  <c r="B39" i="43"/>
  <c r="N39" i="43" s="1"/>
  <c r="J38" i="43"/>
  <c r="J37" i="43"/>
  <c r="B37" i="43"/>
  <c r="I38" i="43" s="1"/>
  <c r="Q36" i="43"/>
  <c r="M36" i="43"/>
  <c r="J36" i="43"/>
  <c r="I36" i="43"/>
  <c r="R35" i="43"/>
  <c r="Q35" i="43"/>
  <c r="M35" i="43"/>
  <c r="J35" i="43"/>
  <c r="I35" i="43"/>
  <c r="D35" i="43"/>
  <c r="B35" i="43"/>
  <c r="Q34" i="43"/>
  <c r="J34" i="43"/>
  <c r="D34" i="43"/>
  <c r="J33" i="43"/>
  <c r="B33" i="43"/>
  <c r="R33" i="43" s="1"/>
  <c r="Q32" i="43"/>
  <c r="J32" i="43"/>
  <c r="I32" i="43"/>
  <c r="D32" i="43"/>
  <c r="R31" i="43"/>
  <c r="M31" i="43"/>
  <c r="J31" i="43"/>
  <c r="D31" i="43"/>
  <c r="B31" i="43"/>
  <c r="M32" i="43" s="1"/>
  <c r="Q30" i="43"/>
  <c r="M30" i="43"/>
  <c r="J30" i="43"/>
  <c r="R29" i="43"/>
  <c r="Q29" i="43"/>
  <c r="J29" i="43"/>
  <c r="I29" i="43"/>
  <c r="B29" i="43"/>
  <c r="M28" i="43"/>
  <c r="J28" i="43"/>
  <c r="I28" i="43"/>
  <c r="D28" i="43"/>
  <c r="Q27" i="43"/>
  <c r="M27" i="43"/>
  <c r="J27" i="43"/>
  <c r="I27" i="43"/>
  <c r="B27" i="43"/>
  <c r="Q26" i="43"/>
  <c r="M26" i="43"/>
  <c r="J26" i="43"/>
  <c r="I26" i="43"/>
  <c r="R25" i="43"/>
  <c r="Q25" i="43"/>
  <c r="M25" i="43"/>
  <c r="J25" i="43"/>
  <c r="I25" i="43"/>
  <c r="D25" i="43"/>
  <c r="B25" i="43"/>
  <c r="N25" i="43" s="1"/>
  <c r="J24" i="43"/>
  <c r="J23" i="43"/>
  <c r="D23" i="43"/>
  <c r="B23" i="43"/>
  <c r="N23" i="43" s="1"/>
  <c r="J22" i="43"/>
  <c r="J21" i="43"/>
  <c r="B21" i="43"/>
  <c r="I22" i="43" s="1"/>
  <c r="Q20" i="43"/>
  <c r="M20" i="43"/>
  <c r="J20" i="43"/>
  <c r="I20" i="43"/>
  <c r="R19" i="43"/>
  <c r="Q19" i="43"/>
  <c r="M19" i="43"/>
  <c r="J19" i="43"/>
  <c r="I19" i="43"/>
  <c r="D19" i="43"/>
  <c r="B19" i="43"/>
  <c r="B17" i="43"/>
  <c r="B15" i="43"/>
  <c r="B13" i="43"/>
  <c r="I13" i="43" s="1"/>
  <c r="H5" i="43"/>
  <c r="D5" i="43"/>
  <c r="O4" i="43"/>
  <c r="D4" i="43"/>
  <c r="J52" i="42"/>
  <c r="I52" i="42"/>
  <c r="N51" i="42"/>
  <c r="M51" i="42"/>
  <c r="J51" i="42"/>
  <c r="B51" i="42"/>
  <c r="Q52" i="42" s="1"/>
  <c r="Q50" i="42"/>
  <c r="J50" i="42"/>
  <c r="I50" i="42"/>
  <c r="R49" i="42"/>
  <c r="M49" i="42"/>
  <c r="J49" i="42"/>
  <c r="B49" i="42"/>
  <c r="Q48" i="42"/>
  <c r="M48" i="42"/>
  <c r="J48" i="42"/>
  <c r="I48" i="42"/>
  <c r="D48" i="42"/>
  <c r="Q47" i="42"/>
  <c r="M47" i="42"/>
  <c r="J47" i="42"/>
  <c r="I47" i="42"/>
  <c r="B47" i="42"/>
  <c r="R47" i="42" s="1"/>
  <c r="Q46" i="42"/>
  <c r="J46" i="42"/>
  <c r="I46" i="42"/>
  <c r="D46" i="42"/>
  <c r="R45" i="42"/>
  <c r="M45" i="42"/>
  <c r="J45" i="42"/>
  <c r="B45" i="42"/>
  <c r="M46" i="42" s="1"/>
  <c r="Q44" i="42"/>
  <c r="M44" i="42"/>
  <c r="J44" i="42"/>
  <c r="D44" i="42"/>
  <c r="R43" i="42"/>
  <c r="Q43" i="42"/>
  <c r="J43" i="42"/>
  <c r="I43" i="42"/>
  <c r="D43" i="42"/>
  <c r="B43" i="42"/>
  <c r="M42" i="42"/>
  <c r="J42" i="42"/>
  <c r="Q41" i="42"/>
  <c r="J41" i="42"/>
  <c r="I41" i="42"/>
  <c r="B41" i="42"/>
  <c r="M40" i="42"/>
  <c r="J40" i="42"/>
  <c r="I40" i="42"/>
  <c r="R39" i="42"/>
  <c r="Q39" i="42"/>
  <c r="M39" i="42"/>
  <c r="J39" i="42"/>
  <c r="I39" i="42"/>
  <c r="D39" i="42"/>
  <c r="B39" i="42"/>
  <c r="N39" i="42" s="1"/>
  <c r="J38" i="42"/>
  <c r="J37" i="42"/>
  <c r="B37" i="42"/>
  <c r="I38" i="42" s="1"/>
  <c r="J36" i="42"/>
  <c r="I36" i="42"/>
  <c r="M35" i="42"/>
  <c r="J35" i="42"/>
  <c r="B35" i="42"/>
  <c r="Q36" i="42" s="1"/>
  <c r="Q34" i="42"/>
  <c r="J34" i="42"/>
  <c r="I34" i="42"/>
  <c r="R33" i="42"/>
  <c r="M33" i="42"/>
  <c r="J33" i="42"/>
  <c r="B33" i="42"/>
  <c r="Q32" i="42"/>
  <c r="M32" i="42"/>
  <c r="J32" i="42"/>
  <c r="I32" i="42"/>
  <c r="D32" i="42"/>
  <c r="Q31" i="42"/>
  <c r="M31" i="42"/>
  <c r="J31" i="42"/>
  <c r="I31" i="42"/>
  <c r="B31" i="42"/>
  <c r="R31" i="42" s="1"/>
  <c r="Q30" i="42"/>
  <c r="J30" i="42"/>
  <c r="I30" i="42"/>
  <c r="D30" i="42"/>
  <c r="R29" i="42"/>
  <c r="M29" i="42"/>
  <c r="J29" i="42"/>
  <c r="B29" i="42"/>
  <c r="M30" i="42" s="1"/>
  <c r="Q28" i="42"/>
  <c r="M28" i="42"/>
  <c r="J28" i="42"/>
  <c r="D28" i="42"/>
  <c r="R27" i="42"/>
  <c r="Q27" i="42"/>
  <c r="J27" i="42"/>
  <c r="I27" i="42"/>
  <c r="D27" i="42"/>
  <c r="B27" i="42"/>
  <c r="M26" i="42"/>
  <c r="J26" i="42"/>
  <c r="Q25" i="42"/>
  <c r="J25" i="42"/>
  <c r="I25" i="42"/>
  <c r="B25" i="42"/>
  <c r="M24" i="42"/>
  <c r="J24" i="42"/>
  <c r="I24" i="42"/>
  <c r="R23" i="42"/>
  <c r="Q23" i="42"/>
  <c r="M23" i="42"/>
  <c r="J23" i="42"/>
  <c r="I23" i="42"/>
  <c r="D23" i="42"/>
  <c r="B23" i="42"/>
  <c r="N23" i="42" s="1"/>
  <c r="J22" i="42"/>
  <c r="N21" i="42"/>
  <c r="J21" i="42"/>
  <c r="B21" i="42"/>
  <c r="I22" i="42" s="1"/>
  <c r="J20" i="42"/>
  <c r="I20" i="42"/>
  <c r="M19" i="42"/>
  <c r="J19" i="42"/>
  <c r="B19" i="42"/>
  <c r="Q20" i="42" s="1"/>
  <c r="B17" i="42"/>
  <c r="B15" i="42"/>
  <c r="B13" i="42"/>
  <c r="H5" i="42"/>
  <c r="D5" i="42"/>
  <c r="L6" i="42" s="1"/>
  <c r="O4" i="42"/>
  <c r="D4" i="42"/>
  <c r="J52" i="41"/>
  <c r="I52" i="41"/>
  <c r="M51" i="41"/>
  <c r="J51" i="41"/>
  <c r="B51" i="41"/>
  <c r="Q52" i="41" s="1"/>
  <c r="Q50" i="41"/>
  <c r="J50" i="41"/>
  <c r="M49" i="41"/>
  <c r="J49" i="41"/>
  <c r="B49" i="41"/>
  <c r="Q48" i="41"/>
  <c r="J48" i="41"/>
  <c r="I48" i="41"/>
  <c r="D48" i="41"/>
  <c r="M47" i="41"/>
  <c r="J47" i="41"/>
  <c r="B47" i="41"/>
  <c r="R47" i="41" s="1"/>
  <c r="Q46" i="41"/>
  <c r="J46" i="41"/>
  <c r="D46" i="41"/>
  <c r="R45" i="41"/>
  <c r="J45" i="41"/>
  <c r="B45" i="41"/>
  <c r="M46" i="41" s="1"/>
  <c r="M44" i="41"/>
  <c r="J44" i="41"/>
  <c r="D44" i="41"/>
  <c r="R43" i="41"/>
  <c r="Q43" i="41"/>
  <c r="J43" i="41"/>
  <c r="I43" i="41"/>
  <c r="B43" i="41"/>
  <c r="Q42" i="41"/>
  <c r="M42" i="41"/>
  <c r="J42" i="41"/>
  <c r="I42" i="41"/>
  <c r="R41" i="41"/>
  <c r="Q41" i="41"/>
  <c r="M41" i="41"/>
  <c r="J41" i="41"/>
  <c r="I41" i="41"/>
  <c r="B41" i="41"/>
  <c r="Q40" i="41"/>
  <c r="M40" i="41"/>
  <c r="J40" i="41"/>
  <c r="D40" i="41"/>
  <c r="Q39" i="41"/>
  <c r="J39" i="41"/>
  <c r="I39" i="41"/>
  <c r="D39" i="41"/>
  <c r="B39" i="41"/>
  <c r="N39" i="41" s="1"/>
  <c r="J38" i="41"/>
  <c r="J37" i="41"/>
  <c r="B37" i="41"/>
  <c r="I38" i="41" s="1"/>
  <c r="J36" i="41"/>
  <c r="I36" i="41"/>
  <c r="M35" i="41"/>
  <c r="J35" i="41"/>
  <c r="B35" i="41"/>
  <c r="Q36" i="41" s="1"/>
  <c r="Q34" i="41"/>
  <c r="J34" i="41"/>
  <c r="I34" i="41"/>
  <c r="M33" i="41"/>
  <c r="J33" i="41"/>
  <c r="B33" i="41"/>
  <c r="Q32" i="41"/>
  <c r="J32" i="41"/>
  <c r="I32" i="41"/>
  <c r="D32" i="41"/>
  <c r="M31" i="41"/>
  <c r="J31" i="41"/>
  <c r="D31" i="41"/>
  <c r="B31" i="41"/>
  <c r="R31" i="41" s="1"/>
  <c r="Q30" i="41"/>
  <c r="J30" i="41"/>
  <c r="D30" i="41"/>
  <c r="R29" i="41"/>
  <c r="J29" i="41"/>
  <c r="B29" i="41"/>
  <c r="M30" i="41" s="1"/>
  <c r="M28" i="41"/>
  <c r="J28" i="41"/>
  <c r="I28" i="41"/>
  <c r="D28" i="41"/>
  <c r="R27" i="41"/>
  <c r="Q27" i="41"/>
  <c r="M27" i="41"/>
  <c r="J27" i="41"/>
  <c r="I27" i="41"/>
  <c r="B27" i="41"/>
  <c r="Q26" i="41"/>
  <c r="M26" i="41"/>
  <c r="J26" i="41"/>
  <c r="I26" i="41"/>
  <c r="R25" i="41"/>
  <c r="Q25" i="41"/>
  <c r="M25" i="41"/>
  <c r="J25" i="41"/>
  <c r="I25" i="41"/>
  <c r="B25" i="41"/>
  <c r="Q24" i="41"/>
  <c r="M24" i="41"/>
  <c r="J24" i="41"/>
  <c r="I24" i="41"/>
  <c r="D24" i="41"/>
  <c r="Q23" i="41"/>
  <c r="M23" i="41"/>
  <c r="J23" i="41"/>
  <c r="I23" i="41"/>
  <c r="D23" i="41"/>
  <c r="B23" i="41"/>
  <c r="N23" i="41" s="1"/>
  <c r="J22" i="41"/>
  <c r="J21" i="41"/>
  <c r="B21" i="41"/>
  <c r="I22" i="41" s="1"/>
  <c r="J20" i="41"/>
  <c r="I20" i="41"/>
  <c r="M19" i="41"/>
  <c r="J19" i="41"/>
  <c r="B19" i="41"/>
  <c r="Q20" i="41" s="1"/>
  <c r="B17" i="41"/>
  <c r="B15" i="41"/>
  <c r="B13" i="41"/>
  <c r="H5" i="41"/>
  <c r="D5" i="41"/>
  <c r="L6" i="41" s="1"/>
  <c r="O4" i="41"/>
  <c r="D4" i="41"/>
  <c r="J52" i="40"/>
  <c r="J51" i="40"/>
  <c r="D51" i="40"/>
  <c r="B51" i="40"/>
  <c r="Q52" i="40" s="1"/>
  <c r="J50" i="40"/>
  <c r="J49" i="40"/>
  <c r="B49" i="40"/>
  <c r="Q48" i="40"/>
  <c r="J48" i="40"/>
  <c r="I48" i="40"/>
  <c r="M47" i="40"/>
  <c r="J47" i="40"/>
  <c r="B47" i="40"/>
  <c r="R47" i="40" s="1"/>
  <c r="Q46" i="40"/>
  <c r="J46" i="40"/>
  <c r="D46" i="40"/>
  <c r="J45" i="40"/>
  <c r="B45" i="40"/>
  <c r="M46" i="40" s="1"/>
  <c r="M44" i="40"/>
  <c r="J44" i="40"/>
  <c r="I44" i="40"/>
  <c r="D44" i="40"/>
  <c r="R43" i="40"/>
  <c r="Q43" i="40"/>
  <c r="M43" i="40"/>
  <c r="J43" i="40"/>
  <c r="I43" i="40"/>
  <c r="B43" i="40"/>
  <c r="Q42" i="40"/>
  <c r="M42" i="40"/>
  <c r="J42" i="40"/>
  <c r="D42" i="40"/>
  <c r="R41" i="40"/>
  <c r="Q41" i="40"/>
  <c r="J41" i="40"/>
  <c r="I41" i="40"/>
  <c r="B41" i="40"/>
  <c r="M40" i="40"/>
  <c r="J40" i="40"/>
  <c r="I40" i="40"/>
  <c r="D40" i="40"/>
  <c r="R39" i="40"/>
  <c r="Q39" i="40"/>
  <c r="M39" i="40"/>
  <c r="J39" i="40"/>
  <c r="I39" i="40"/>
  <c r="D39" i="40"/>
  <c r="B39" i="40"/>
  <c r="N39" i="40" s="1"/>
  <c r="J38" i="40"/>
  <c r="J37" i="40"/>
  <c r="D37" i="40"/>
  <c r="B37" i="40"/>
  <c r="I38" i="40" s="1"/>
  <c r="J36" i="40"/>
  <c r="J35" i="40"/>
  <c r="D35" i="40"/>
  <c r="B35" i="40"/>
  <c r="Q36" i="40" s="1"/>
  <c r="J34" i="40"/>
  <c r="J33" i="40"/>
  <c r="B33" i="40"/>
  <c r="Q32" i="40"/>
  <c r="J32" i="40"/>
  <c r="I32" i="40"/>
  <c r="D32" i="40"/>
  <c r="M31" i="40"/>
  <c r="J31" i="40"/>
  <c r="D31" i="40"/>
  <c r="B31" i="40"/>
  <c r="R31" i="40" s="1"/>
  <c r="Q30" i="40"/>
  <c r="J30" i="40"/>
  <c r="D30" i="40"/>
  <c r="R29" i="40"/>
  <c r="J29" i="40"/>
  <c r="B29" i="40"/>
  <c r="M30" i="40" s="1"/>
  <c r="Q28" i="40"/>
  <c r="M28" i="40"/>
  <c r="J28" i="40"/>
  <c r="I28" i="40"/>
  <c r="D28" i="40"/>
  <c r="R27" i="40"/>
  <c r="Q27" i="40"/>
  <c r="M27" i="40"/>
  <c r="J27" i="40"/>
  <c r="I27" i="40"/>
  <c r="D27" i="40"/>
  <c r="B27" i="40"/>
  <c r="Q26" i="40"/>
  <c r="M26" i="40"/>
  <c r="J26" i="40"/>
  <c r="R25" i="40"/>
  <c r="Q25" i="40"/>
  <c r="J25" i="40"/>
  <c r="I25" i="40"/>
  <c r="B25" i="40"/>
  <c r="M24" i="40"/>
  <c r="J24" i="40"/>
  <c r="I24" i="40"/>
  <c r="D24" i="40"/>
  <c r="R23" i="40"/>
  <c r="Q23" i="40"/>
  <c r="M23" i="40"/>
  <c r="J23" i="40"/>
  <c r="I23" i="40"/>
  <c r="D23" i="40"/>
  <c r="B23" i="40"/>
  <c r="N23" i="40" s="1"/>
  <c r="J22" i="40"/>
  <c r="J21" i="40"/>
  <c r="D21" i="40"/>
  <c r="B21" i="40"/>
  <c r="I22" i="40" s="1"/>
  <c r="J20" i="40"/>
  <c r="J19" i="40"/>
  <c r="D19" i="40"/>
  <c r="B19" i="40"/>
  <c r="Q20" i="40" s="1"/>
  <c r="B17" i="40"/>
  <c r="B15" i="40"/>
  <c r="B13" i="40"/>
  <c r="D6" i="40"/>
  <c r="G6" i="40" s="1"/>
  <c r="H5" i="40"/>
  <c r="D5" i="40"/>
  <c r="L6" i="40" s="1"/>
  <c r="O4" i="40"/>
  <c r="D4" i="40"/>
  <c r="J52" i="39"/>
  <c r="I52" i="39"/>
  <c r="M51" i="39"/>
  <c r="J51" i="39"/>
  <c r="D51" i="39"/>
  <c r="B51" i="39"/>
  <c r="Q52" i="39" s="1"/>
  <c r="J50" i="39"/>
  <c r="J49" i="39"/>
  <c r="B49" i="39"/>
  <c r="J48" i="39"/>
  <c r="I48" i="39"/>
  <c r="D48" i="39"/>
  <c r="M47" i="39"/>
  <c r="J47" i="39"/>
  <c r="B47" i="39"/>
  <c r="R47" i="39" s="1"/>
  <c r="Q46" i="39"/>
  <c r="J46" i="39"/>
  <c r="I46" i="39"/>
  <c r="D46" i="39"/>
  <c r="R45" i="39"/>
  <c r="M45" i="39"/>
  <c r="J45" i="39"/>
  <c r="B45" i="39"/>
  <c r="M46" i="39" s="1"/>
  <c r="Q44" i="39"/>
  <c r="M44" i="39"/>
  <c r="J44" i="39"/>
  <c r="D44" i="39"/>
  <c r="R43" i="39"/>
  <c r="Q43" i="39"/>
  <c r="M43" i="39"/>
  <c r="J43" i="39"/>
  <c r="I43" i="39"/>
  <c r="B43" i="39"/>
  <c r="Q42" i="39"/>
  <c r="M42" i="39"/>
  <c r="J42" i="39"/>
  <c r="D42" i="39"/>
  <c r="R41" i="39"/>
  <c r="Q41" i="39"/>
  <c r="J41" i="39"/>
  <c r="I41" i="39"/>
  <c r="B41" i="39"/>
  <c r="M40" i="39"/>
  <c r="J40" i="39"/>
  <c r="D40" i="39"/>
  <c r="R39" i="39"/>
  <c r="Q39" i="39"/>
  <c r="J39" i="39"/>
  <c r="I39" i="39"/>
  <c r="D39" i="39"/>
  <c r="B39" i="39"/>
  <c r="N39" i="39" s="1"/>
  <c r="J38" i="39"/>
  <c r="J37" i="39"/>
  <c r="B37" i="39"/>
  <c r="I38" i="39" s="1"/>
  <c r="J36" i="39"/>
  <c r="I36" i="39"/>
  <c r="M35" i="39"/>
  <c r="J35" i="39"/>
  <c r="D35" i="39"/>
  <c r="B35" i="39"/>
  <c r="Q36" i="39" s="1"/>
  <c r="Q34" i="39"/>
  <c r="J34" i="39"/>
  <c r="J33" i="39"/>
  <c r="B33" i="39"/>
  <c r="J32" i="39"/>
  <c r="I32" i="39"/>
  <c r="D32" i="39"/>
  <c r="M31" i="39"/>
  <c r="J31" i="39"/>
  <c r="B31" i="39"/>
  <c r="R31" i="39" s="1"/>
  <c r="Q30" i="39"/>
  <c r="J30" i="39"/>
  <c r="I30" i="39"/>
  <c r="D30" i="39"/>
  <c r="R29" i="39"/>
  <c r="M29" i="39"/>
  <c r="J29" i="39"/>
  <c r="B29" i="39"/>
  <c r="M30" i="39" s="1"/>
  <c r="Q28" i="39"/>
  <c r="M28" i="39"/>
  <c r="J28" i="39"/>
  <c r="I28" i="39"/>
  <c r="D28" i="39"/>
  <c r="R27" i="39"/>
  <c r="Q27" i="39"/>
  <c r="M27" i="39"/>
  <c r="J27" i="39"/>
  <c r="I27" i="39"/>
  <c r="B27" i="39"/>
  <c r="Q26" i="39"/>
  <c r="M26" i="39"/>
  <c r="J26" i="39"/>
  <c r="D26" i="39"/>
  <c r="R25" i="39"/>
  <c r="Q25" i="39"/>
  <c r="J25" i="39"/>
  <c r="I25" i="39"/>
  <c r="B25" i="39"/>
  <c r="M24" i="39"/>
  <c r="J24" i="39"/>
  <c r="D24" i="39"/>
  <c r="R23" i="39"/>
  <c r="Q23" i="39"/>
  <c r="J23" i="39"/>
  <c r="I23" i="39"/>
  <c r="D23" i="39"/>
  <c r="B23" i="39"/>
  <c r="N23" i="39" s="1"/>
  <c r="J22" i="39"/>
  <c r="J21" i="39"/>
  <c r="B21" i="39"/>
  <c r="I22" i="39" s="1"/>
  <c r="J20" i="39"/>
  <c r="I20" i="39"/>
  <c r="M19" i="39"/>
  <c r="J19" i="39"/>
  <c r="D19" i="39"/>
  <c r="B19" i="39"/>
  <c r="Q20" i="39" s="1"/>
  <c r="B17" i="39"/>
  <c r="B15" i="39"/>
  <c r="B13" i="39"/>
  <c r="I14" i="39" s="1"/>
  <c r="H5" i="39"/>
  <c r="D5" i="39"/>
  <c r="O4" i="39"/>
  <c r="D4" i="39"/>
  <c r="J52" i="38"/>
  <c r="I52" i="38"/>
  <c r="M51" i="38"/>
  <c r="J51" i="38"/>
  <c r="B51" i="38"/>
  <c r="Q52" i="38" s="1"/>
  <c r="Q50" i="38"/>
  <c r="J50" i="38"/>
  <c r="J49" i="38"/>
  <c r="B49" i="38"/>
  <c r="Q48" i="38"/>
  <c r="J48" i="38"/>
  <c r="I48" i="38"/>
  <c r="D48" i="38"/>
  <c r="M47" i="38"/>
  <c r="J47" i="38"/>
  <c r="B47" i="38"/>
  <c r="R47" i="38" s="1"/>
  <c r="Q46" i="38"/>
  <c r="J46" i="38"/>
  <c r="I46" i="38"/>
  <c r="D46" i="38"/>
  <c r="R45" i="38"/>
  <c r="M45" i="38"/>
  <c r="J45" i="38"/>
  <c r="B45" i="38"/>
  <c r="M46" i="38" s="1"/>
  <c r="Q44" i="38"/>
  <c r="M44" i="38"/>
  <c r="J44" i="38"/>
  <c r="D44" i="38"/>
  <c r="R43" i="38"/>
  <c r="Q43" i="38"/>
  <c r="J43" i="38"/>
  <c r="I43" i="38"/>
  <c r="B43" i="38"/>
  <c r="M42" i="38"/>
  <c r="J42" i="38"/>
  <c r="D42" i="38"/>
  <c r="R41" i="38"/>
  <c r="Q41" i="38"/>
  <c r="J41" i="38"/>
  <c r="I41" i="38"/>
  <c r="B41" i="38"/>
  <c r="M40" i="38"/>
  <c r="J40" i="38"/>
  <c r="I40" i="38"/>
  <c r="D40" i="38"/>
  <c r="R39" i="38"/>
  <c r="Q39" i="38"/>
  <c r="M39" i="38"/>
  <c r="J39" i="38"/>
  <c r="I39" i="38"/>
  <c r="D39" i="38"/>
  <c r="B39" i="38"/>
  <c r="N39" i="38" s="1"/>
  <c r="J38" i="38"/>
  <c r="J37" i="38"/>
  <c r="B37" i="38"/>
  <c r="I38" i="38" s="1"/>
  <c r="J36" i="38"/>
  <c r="I36" i="38"/>
  <c r="M35" i="38"/>
  <c r="J35" i="38"/>
  <c r="D35" i="38"/>
  <c r="B35" i="38"/>
  <c r="Q36" i="38" s="1"/>
  <c r="Q34" i="38"/>
  <c r="J34" i="38"/>
  <c r="J33" i="38"/>
  <c r="B33" i="38"/>
  <c r="J32" i="38"/>
  <c r="I32" i="38"/>
  <c r="D32" i="38"/>
  <c r="M31" i="38"/>
  <c r="J31" i="38"/>
  <c r="B31" i="38"/>
  <c r="R31" i="38" s="1"/>
  <c r="Q30" i="38"/>
  <c r="J30" i="38"/>
  <c r="I30" i="38"/>
  <c r="D30" i="38"/>
  <c r="R29" i="38"/>
  <c r="M29" i="38"/>
  <c r="J29" i="38"/>
  <c r="B29" i="38"/>
  <c r="M30" i="38" s="1"/>
  <c r="Q28" i="38"/>
  <c r="M28" i="38"/>
  <c r="J28" i="38"/>
  <c r="I28" i="38"/>
  <c r="D28" i="38"/>
  <c r="R27" i="38"/>
  <c r="Q27" i="38"/>
  <c r="M27" i="38"/>
  <c r="J27" i="38"/>
  <c r="I27" i="38"/>
  <c r="B27" i="38"/>
  <c r="Q26" i="38"/>
  <c r="M26" i="38"/>
  <c r="J26" i="38"/>
  <c r="D26" i="38"/>
  <c r="R25" i="38"/>
  <c r="Q25" i="38"/>
  <c r="J25" i="38"/>
  <c r="I25" i="38"/>
  <c r="B25" i="38"/>
  <c r="M24" i="38"/>
  <c r="J24" i="38"/>
  <c r="D24" i="38"/>
  <c r="R23" i="38"/>
  <c r="Q23" i="38"/>
  <c r="M23" i="38"/>
  <c r="J23" i="38"/>
  <c r="I23" i="38"/>
  <c r="D23" i="38"/>
  <c r="B23" i="38"/>
  <c r="N23" i="38" s="1"/>
  <c r="J22" i="38"/>
  <c r="J21" i="38"/>
  <c r="B21" i="38"/>
  <c r="I22" i="38" s="1"/>
  <c r="J20" i="38"/>
  <c r="I20" i="38"/>
  <c r="M19" i="38"/>
  <c r="J19" i="38"/>
  <c r="D19" i="38"/>
  <c r="B19" i="38"/>
  <c r="Q20" i="38" s="1"/>
  <c r="B17" i="38"/>
  <c r="B15" i="38"/>
  <c r="D16" i="38" s="1"/>
  <c r="B13" i="38"/>
  <c r="H5" i="38"/>
  <c r="D5" i="38"/>
  <c r="O4" i="38"/>
  <c r="D4" i="38"/>
  <c r="J52" i="37"/>
  <c r="I52" i="37"/>
  <c r="M51" i="37"/>
  <c r="J51" i="37"/>
  <c r="B51" i="37"/>
  <c r="Q52" i="37" s="1"/>
  <c r="Q50" i="37"/>
  <c r="J50" i="37"/>
  <c r="I50" i="37"/>
  <c r="M49" i="37"/>
  <c r="J49" i="37"/>
  <c r="B49" i="37"/>
  <c r="Q48" i="37"/>
  <c r="J48" i="37"/>
  <c r="I48" i="37"/>
  <c r="D48" i="37"/>
  <c r="M47" i="37"/>
  <c r="J47" i="37"/>
  <c r="B47" i="37"/>
  <c r="R47" i="37" s="1"/>
  <c r="Q46" i="37"/>
  <c r="J46" i="37"/>
  <c r="I46" i="37"/>
  <c r="D46" i="37"/>
  <c r="R45" i="37"/>
  <c r="M45" i="37"/>
  <c r="J45" i="37"/>
  <c r="D45" i="37"/>
  <c r="B45" i="37"/>
  <c r="M46" i="37" s="1"/>
  <c r="M44" i="37"/>
  <c r="J44" i="37"/>
  <c r="D44" i="37"/>
  <c r="R43" i="37"/>
  <c r="Q43" i="37"/>
  <c r="J43" i="37"/>
  <c r="I43" i="37"/>
  <c r="B43" i="37"/>
  <c r="M42" i="37"/>
  <c r="J42" i="37"/>
  <c r="I42" i="37"/>
  <c r="D42" i="37"/>
  <c r="R41" i="37"/>
  <c r="Q41" i="37"/>
  <c r="M41" i="37"/>
  <c r="J41" i="37"/>
  <c r="I41" i="37"/>
  <c r="B41" i="37"/>
  <c r="Q40" i="37"/>
  <c r="M40" i="37"/>
  <c r="J40" i="37"/>
  <c r="I40" i="37"/>
  <c r="R39" i="37"/>
  <c r="Q39" i="37"/>
  <c r="M39" i="37"/>
  <c r="J39" i="37"/>
  <c r="I39" i="37"/>
  <c r="D39" i="37"/>
  <c r="B39" i="37"/>
  <c r="N39" i="37" s="1"/>
  <c r="J38" i="37"/>
  <c r="J37" i="37"/>
  <c r="B37" i="37"/>
  <c r="I38" i="37" s="1"/>
  <c r="J36" i="37"/>
  <c r="I36" i="37"/>
  <c r="M35" i="37"/>
  <c r="J35" i="37"/>
  <c r="B35" i="37"/>
  <c r="Q36" i="37" s="1"/>
  <c r="Q34" i="37"/>
  <c r="J34" i="37"/>
  <c r="I34" i="37"/>
  <c r="M33" i="37"/>
  <c r="J33" i="37"/>
  <c r="B33" i="37"/>
  <c r="Q32" i="37"/>
  <c r="J32" i="37"/>
  <c r="I32" i="37"/>
  <c r="D32" i="37"/>
  <c r="M31" i="37"/>
  <c r="J31" i="37"/>
  <c r="B31" i="37"/>
  <c r="R31" i="37" s="1"/>
  <c r="Q30" i="37"/>
  <c r="J30" i="37"/>
  <c r="I30" i="37"/>
  <c r="D30" i="37"/>
  <c r="R29" i="37"/>
  <c r="M29" i="37"/>
  <c r="J29" i="37"/>
  <c r="D29" i="37"/>
  <c r="B29" i="37"/>
  <c r="M30" i="37" s="1"/>
  <c r="M28" i="37"/>
  <c r="J28" i="37"/>
  <c r="D28" i="37"/>
  <c r="R27" i="37"/>
  <c r="Q27" i="37"/>
  <c r="J27" i="37"/>
  <c r="I27" i="37"/>
  <c r="B27" i="37"/>
  <c r="M26" i="37"/>
  <c r="J26" i="37"/>
  <c r="I26" i="37"/>
  <c r="D26" i="37"/>
  <c r="R25" i="37"/>
  <c r="Q25" i="37"/>
  <c r="M25" i="37"/>
  <c r="J25" i="37"/>
  <c r="I25" i="37"/>
  <c r="B25" i="37"/>
  <c r="Q24" i="37"/>
  <c r="M24" i="37"/>
  <c r="J24" i="37"/>
  <c r="R23" i="37"/>
  <c r="Q23" i="37"/>
  <c r="J23" i="37"/>
  <c r="I23" i="37"/>
  <c r="D23" i="37"/>
  <c r="B23" i="37"/>
  <c r="N23" i="37" s="1"/>
  <c r="J22" i="37"/>
  <c r="J21" i="37"/>
  <c r="B21" i="37"/>
  <c r="I22" i="37" s="1"/>
  <c r="J20" i="37"/>
  <c r="I20" i="37"/>
  <c r="M19" i="37"/>
  <c r="J19" i="37"/>
  <c r="B19" i="37"/>
  <c r="Q20" i="37" s="1"/>
  <c r="B17" i="37"/>
  <c r="B15" i="37"/>
  <c r="B13" i="37"/>
  <c r="H5" i="37"/>
  <c r="D5" i="37"/>
  <c r="L6" i="37" s="1"/>
  <c r="O4" i="37"/>
  <c r="D4" i="37"/>
  <c r="J52" i="36"/>
  <c r="I52" i="36"/>
  <c r="M51" i="36"/>
  <c r="J51" i="36"/>
  <c r="B51" i="36"/>
  <c r="Q52" i="36" s="1"/>
  <c r="Q50" i="36"/>
  <c r="J50" i="36"/>
  <c r="I50" i="36"/>
  <c r="M49" i="36"/>
  <c r="J49" i="36"/>
  <c r="B49" i="36"/>
  <c r="Q48" i="36"/>
  <c r="J48" i="36"/>
  <c r="D48" i="36"/>
  <c r="M47" i="36"/>
  <c r="J47" i="36"/>
  <c r="B47" i="36"/>
  <c r="R47" i="36" s="1"/>
  <c r="Q46" i="36"/>
  <c r="J46" i="36"/>
  <c r="I46" i="36"/>
  <c r="D46" i="36"/>
  <c r="R45" i="36"/>
  <c r="M45" i="36"/>
  <c r="J45" i="36"/>
  <c r="B45" i="36"/>
  <c r="M46" i="36" s="1"/>
  <c r="Q44" i="36"/>
  <c r="M44" i="36"/>
  <c r="J44" i="36"/>
  <c r="D44" i="36"/>
  <c r="R43" i="36"/>
  <c r="Q43" i="36"/>
  <c r="M43" i="36"/>
  <c r="J43" i="36"/>
  <c r="I43" i="36"/>
  <c r="B43" i="36"/>
  <c r="Q42" i="36"/>
  <c r="M42" i="36"/>
  <c r="J42" i="36"/>
  <c r="D42" i="36"/>
  <c r="R41" i="36"/>
  <c r="Q41" i="36"/>
  <c r="J41" i="36"/>
  <c r="I41" i="36"/>
  <c r="B41" i="36"/>
  <c r="Q40" i="36"/>
  <c r="M40" i="36"/>
  <c r="J40" i="36"/>
  <c r="I40" i="36"/>
  <c r="D40" i="36"/>
  <c r="R39" i="36"/>
  <c r="Q39" i="36"/>
  <c r="M39" i="36"/>
  <c r="J39" i="36"/>
  <c r="I39" i="36"/>
  <c r="D39" i="36"/>
  <c r="B39" i="36"/>
  <c r="N39" i="36" s="1"/>
  <c r="J38" i="36"/>
  <c r="J37" i="36"/>
  <c r="B37" i="36"/>
  <c r="I38" i="36" s="1"/>
  <c r="J36" i="36"/>
  <c r="I36" i="36"/>
  <c r="M35" i="36"/>
  <c r="J35" i="36"/>
  <c r="B35" i="36"/>
  <c r="Q36" i="36" s="1"/>
  <c r="Q34" i="36"/>
  <c r="J34" i="36"/>
  <c r="I34" i="36"/>
  <c r="M33" i="36"/>
  <c r="J33" i="36"/>
  <c r="B33" i="36"/>
  <c r="Q32" i="36"/>
  <c r="J32" i="36"/>
  <c r="I32" i="36"/>
  <c r="D32" i="36"/>
  <c r="M31" i="36"/>
  <c r="J31" i="36"/>
  <c r="B31" i="36"/>
  <c r="R31" i="36" s="1"/>
  <c r="Q30" i="36"/>
  <c r="J30" i="36"/>
  <c r="I30" i="36"/>
  <c r="D30" i="36"/>
  <c r="R29" i="36"/>
  <c r="M29" i="36"/>
  <c r="J29" i="36"/>
  <c r="B29" i="36"/>
  <c r="M30" i="36" s="1"/>
  <c r="Q28" i="36"/>
  <c r="M28" i="36"/>
  <c r="J28" i="36"/>
  <c r="I28" i="36"/>
  <c r="D28" i="36"/>
  <c r="R27" i="36"/>
  <c r="Q27" i="36"/>
  <c r="M27" i="36"/>
  <c r="J27" i="36"/>
  <c r="I27" i="36"/>
  <c r="B27" i="36"/>
  <c r="Q26" i="36"/>
  <c r="M26" i="36"/>
  <c r="J26" i="36"/>
  <c r="D26" i="36"/>
  <c r="R25" i="36"/>
  <c r="Q25" i="36"/>
  <c r="J25" i="36"/>
  <c r="I25" i="36"/>
  <c r="B25" i="36"/>
  <c r="M24" i="36"/>
  <c r="J24" i="36"/>
  <c r="D24" i="36"/>
  <c r="R23" i="36"/>
  <c r="Q23" i="36"/>
  <c r="J23" i="36"/>
  <c r="I23" i="36"/>
  <c r="D23" i="36"/>
  <c r="B23" i="36"/>
  <c r="N23" i="36" s="1"/>
  <c r="J22" i="36"/>
  <c r="J21" i="36"/>
  <c r="B21" i="36"/>
  <c r="I22" i="36" s="1"/>
  <c r="J20" i="36"/>
  <c r="I20" i="36"/>
  <c r="M19" i="36"/>
  <c r="J19" i="36"/>
  <c r="D19" i="36"/>
  <c r="B19" i="36"/>
  <c r="Q20" i="36" s="1"/>
  <c r="B17" i="36"/>
  <c r="B15" i="36"/>
  <c r="B13" i="36"/>
  <c r="I14" i="36" s="1"/>
  <c r="H5" i="36"/>
  <c r="D5" i="36"/>
  <c r="L6" i="36" s="1"/>
  <c r="O4" i="36"/>
  <c r="D4" i="36"/>
  <c r="J52" i="35"/>
  <c r="I52" i="35"/>
  <c r="M51" i="35"/>
  <c r="J51" i="35"/>
  <c r="D51" i="35"/>
  <c r="B51" i="35"/>
  <c r="Q52" i="35" s="1"/>
  <c r="Q50" i="35"/>
  <c r="J50" i="35"/>
  <c r="J49" i="35"/>
  <c r="B49" i="35"/>
  <c r="Q48" i="35"/>
  <c r="J48" i="35"/>
  <c r="I48" i="35"/>
  <c r="D48" i="35"/>
  <c r="M47" i="35"/>
  <c r="J47" i="35"/>
  <c r="B47" i="35"/>
  <c r="R47" i="35" s="1"/>
  <c r="Q46" i="35"/>
  <c r="J46" i="35"/>
  <c r="I46" i="35"/>
  <c r="D46" i="35"/>
  <c r="R45" i="35"/>
  <c r="M45" i="35"/>
  <c r="J45" i="35"/>
  <c r="D45" i="35"/>
  <c r="B45" i="35"/>
  <c r="M46" i="35" s="1"/>
  <c r="M44" i="35"/>
  <c r="J44" i="35"/>
  <c r="D44" i="35"/>
  <c r="R43" i="35"/>
  <c r="Q43" i="35"/>
  <c r="J43" i="35"/>
  <c r="I43" i="35"/>
  <c r="B43" i="35"/>
  <c r="M42" i="35"/>
  <c r="J42" i="35"/>
  <c r="I42" i="35"/>
  <c r="D42" i="35"/>
  <c r="R41" i="35"/>
  <c r="Q41" i="35"/>
  <c r="M41" i="35"/>
  <c r="J41" i="35"/>
  <c r="I41" i="35"/>
  <c r="B41" i="35"/>
  <c r="Q40" i="35"/>
  <c r="M40" i="35"/>
  <c r="J40" i="35"/>
  <c r="I40" i="35"/>
  <c r="R39" i="35"/>
  <c r="Q39" i="35"/>
  <c r="M39" i="35"/>
  <c r="J39" i="35"/>
  <c r="I39" i="35"/>
  <c r="D39" i="35"/>
  <c r="B39" i="35"/>
  <c r="N39" i="35" s="1"/>
  <c r="J38" i="35"/>
  <c r="J37" i="35"/>
  <c r="B37" i="35"/>
  <c r="I38" i="35" s="1"/>
  <c r="J36" i="35"/>
  <c r="I36" i="35"/>
  <c r="M35" i="35"/>
  <c r="J35" i="35"/>
  <c r="D35" i="35"/>
  <c r="B35" i="35"/>
  <c r="Q36" i="35" s="1"/>
  <c r="Q34" i="35"/>
  <c r="J34" i="35"/>
  <c r="J33" i="35"/>
  <c r="B33" i="35"/>
  <c r="Q32" i="35"/>
  <c r="J32" i="35"/>
  <c r="I32" i="35"/>
  <c r="D32" i="35"/>
  <c r="M31" i="35"/>
  <c r="J31" i="35"/>
  <c r="B31" i="35"/>
  <c r="R31" i="35" s="1"/>
  <c r="Q30" i="35"/>
  <c r="J30" i="35"/>
  <c r="I30" i="35"/>
  <c r="D30" i="35"/>
  <c r="R29" i="35"/>
  <c r="M29" i="35"/>
  <c r="J29" i="35"/>
  <c r="D29" i="35"/>
  <c r="B29" i="35"/>
  <c r="M30" i="35" s="1"/>
  <c r="M28" i="35"/>
  <c r="J28" i="35"/>
  <c r="D28" i="35"/>
  <c r="R27" i="35"/>
  <c r="Q27" i="35"/>
  <c r="J27" i="35"/>
  <c r="I27" i="35"/>
  <c r="B27" i="35"/>
  <c r="M26" i="35"/>
  <c r="J26" i="35"/>
  <c r="I26" i="35"/>
  <c r="D26" i="35"/>
  <c r="R25" i="35"/>
  <c r="Q25" i="35"/>
  <c r="M25" i="35"/>
  <c r="J25" i="35"/>
  <c r="I25" i="35"/>
  <c r="B25" i="35"/>
  <c r="Q24" i="35"/>
  <c r="M24" i="35"/>
  <c r="J24" i="35"/>
  <c r="I24" i="35"/>
  <c r="R23" i="35"/>
  <c r="Q23" i="35"/>
  <c r="M23" i="35"/>
  <c r="J23" i="35"/>
  <c r="I23" i="35"/>
  <c r="D23" i="35"/>
  <c r="B23" i="35"/>
  <c r="N23" i="35" s="1"/>
  <c r="J22" i="35"/>
  <c r="J21" i="35"/>
  <c r="B21" i="35"/>
  <c r="I22" i="35" s="1"/>
  <c r="J20" i="35"/>
  <c r="I20" i="35"/>
  <c r="M19" i="35"/>
  <c r="J19" i="35"/>
  <c r="D19" i="35"/>
  <c r="B19" i="35"/>
  <c r="Q20" i="35" s="1"/>
  <c r="B17" i="35"/>
  <c r="B15" i="35"/>
  <c r="D16" i="35" s="1"/>
  <c r="B13" i="35"/>
  <c r="H5" i="35"/>
  <c r="D5" i="35"/>
  <c r="L6" i="35" s="1"/>
  <c r="O4" i="35"/>
  <c r="D4" i="35"/>
  <c r="J52" i="34"/>
  <c r="I52" i="34"/>
  <c r="M51" i="34"/>
  <c r="J51" i="34"/>
  <c r="B51" i="34"/>
  <c r="Q52" i="34" s="1"/>
  <c r="Q50" i="34"/>
  <c r="J50" i="34"/>
  <c r="M49" i="34"/>
  <c r="J49" i="34"/>
  <c r="B49" i="34"/>
  <c r="Q48" i="34"/>
  <c r="J48" i="34"/>
  <c r="D48" i="34"/>
  <c r="J47" i="34"/>
  <c r="B47" i="34"/>
  <c r="R47" i="34" s="1"/>
  <c r="Q46" i="34"/>
  <c r="J46" i="34"/>
  <c r="I46" i="34"/>
  <c r="D46" i="34"/>
  <c r="R45" i="34"/>
  <c r="M45" i="34"/>
  <c r="J45" i="34"/>
  <c r="B45" i="34"/>
  <c r="M46" i="34" s="1"/>
  <c r="Q44" i="34"/>
  <c r="M44" i="34"/>
  <c r="J44" i="34"/>
  <c r="D44" i="34"/>
  <c r="R43" i="34"/>
  <c r="Q43" i="34"/>
  <c r="J43" i="34"/>
  <c r="I43" i="34"/>
  <c r="B43" i="34"/>
  <c r="M42" i="34"/>
  <c r="J42" i="34"/>
  <c r="I42" i="34"/>
  <c r="D42" i="34"/>
  <c r="R41" i="34"/>
  <c r="Q41" i="34"/>
  <c r="M41" i="34"/>
  <c r="J41" i="34"/>
  <c r="I41" i="34"/>
  <c r="B41" i="34"/>
  <c r="Q40" i="34"/>
  <c r="M40" i="34"/>
  <c r="J40" i="34"/>
  <c r="R39" i="34"/>
  <c r="Q39" i="34"/>
  <c r="J39" i="34"/>
  <c r="I39" i="34"/>
  <c r="D39" i="34"/>
  <c r="B39" i="34"/>
  <c r="N39" i="34" s="1"/>
  <c r="J38" i="34"/>
  <c r="J37" i="34"/>
  <c r="B37" i="34"/>
  <c r="I38" i="34" s="1"/>
  <c r="J36" i="34"/>
  <c r="I36" i="34"/>
  <c r="M35" i="34"/>
  <c r="J35" i="34"/>
  <c r="B35" i="34"/>
  <c r="Q36" i="34" s="1"/>
  <c r="Q34" i="34"/>
  <c r="J34" i="34"/>
  <c r="M33" i="34"/>
  <c r="J33" i="34"/>
  <c r="B33" i="34"/>
  <c r="Q32" i="34"/>
  <c r="J32" i="34"/>
  <c r="D32" i="34"/>
  <c r="J31" i="34"/>
  <c r="B31" i="34"/>
  <c r="R31" i="34" s="1"/>
  <c r="Q30" i="34"/>
  <c r="J30" i="34"/>
  <c r="I30" i="34"/>
  <c r="D30" i="34"/>
  <c r="R29" i="34"/>
  <c r="M29" i="34"/>
  <c r="J29" i="34"/>
  <c r="B29" i="34"/>
  <c r="M30" i="34" s="1"/>
  <c r="Q28" i="34"/>
  <c r="M28" i="34"/>
  <c r="J28" i="34"/>
  <c r="D28" i="34"/>
  <c r="R27" i="34"/>
  <c r="Q27" i="34"/>
  <c r="J27" i="34"/>
  <c r="I27" i="34"/>
  <c r="B27" i="34"/>
  <c r="Q26" i="34"/>
  <c r="M26" i="34"/>
  <c r="J26" i="34"/>
  <c r="I26" i="34"/>
  <c r="D26" i="34"/>
  <c r="R25" i="34"/>
  <c r="Q25" i="34"/>
  <c r="M25" i="34"/>
  <c r="J25" i="34"/>
  <c r="I25" i="34"/>
  <c r="B25" i="34"/>
  <c r="Q24" i="34"/>
  <c r="M24" i="34"/>
  <c r="J24" i="34"/>
  <c r="D24" i="34"/>
  <c r="R23" i="34"/>
  <c r="Q23" i="34"/>
  <c r="J23" i="34"/>
  <c r="I23" i="34"/>
  <c r="D23" i="34"/>
  <c r="B23" i="34"/>
  <c r="N23" i="34" s="1"/>
  <c r="J22" i="34"/>
  <c r="J21" i="34"/>
  <c r="B21" i="34"/>
  <c r="I22" i="34" s="1"/>
  <c r="J20" i="34"/>
  <c r="I20" i="34"/>
  <c r="M19" i="34"/>
  <c r="J19" i="34"/>
  <c r="D19" i="34"/>
  <c r="B19" i="34"/>
  <c r="Q20" i="34" s="1"/>
  <c r="B17" i="34"/>
  <c r="B15" i="34"/>
  <c r="D16" i="34" s="1"/>
  <c r="B13" i="34"/>
  <c r="I13" i="34" s="1"/>
  <c r="H5" i="34"/>
  <c r="D5" i="34"/>
  <c r="D6" i="34" s="1"/>
  <c r="O4" i="34"/>
  <c r="D4" i="34"/>
  <c r="Q52" i="33"/>
  <c r="J52" i="33"/>
  <c r="R51" i="33"/>
  <c r="J51" i="33"/>
  <c r="D51" i="33"/>
  <c r="B51" i="33"/>
  <c r="J50" i="33"/>
  <c r="N49" i="33"/>
  <c r="J49" i="33"/>
  <c r="B49" i="33"/>
  <c r="R49" i="33" s="1"/>
  <c r="J48" i="33"/>
  <c r="I48" i="33"/>
  <c r="M47" i="33"/>
  <c r="J47" i="33"/>
  <c r="B47" i="33"/>
  <c r="M48" i="33" s="1"/>
  <c r="Q46" i="33"/>
  <c r="M46" i="33"/>
  <c r="J46" i="33"/>
  <c r="I46" i="33"/>
  <c r="D46" i="33"/>
  <c r="Q45" i="33"/>
  <c r="M45" i="33"/>
  <c r="J45" i="33"/>
  <c r="I45" i="33"/>
  <c r="D45" i="33"/>
  <c r="B45" i="33"/>
  <c r="Q44" i="33"/>
  <c r="J44" i="33"/>
  <c r="D44" i="33"/>
  <c r="J43" i="33"/>
  <c r="B43" i="33"/>
  <c r="M42" i="33"/>
  <c r="J42" i="33"/>
  <c r="I42" i="33"/>
  <c r="D42" i="33"/>
  <c r="R41" i="33"/>
  <c r="Q41" i="33"/>
  <c r="M41" i="33"/>
  <c r="J41" i="33"/>
  <c r="I41" i="33"/>
  <c r="D41" i="33"/>
  <c r="B41" i="33"/>
  <c r="N41" i="33" s="1"/>
  <c r="Q40" i="33"/>
  <c r="M40" i="33"/>
  <c r="J40" i="33"/>
  <c r="R39" i="33"/>
  <c r="Q39" i="33"/>
  <c r="J39" i="33"/>
  <c r="I39" i="33"/>
  <c r="B39" i="33"/>
  <c r="I40" i="33" s="1"/>
  <c r="Q38" i="33"/>
  <c r="M38" i="33"/>
  <c r="J38" i="33"/>
  <c r="I38" i="33"/>
  <c r="D38" i="33"/>
  <c r="Q37" i="33"/>
  <c r="M37" i="33"/>
  <c r="J37" i="33"/>
  <c r="I37" i="33"/>
  <c r="D37" i="33"/>
  <c r="B37" i="33"/>
  <c r="R37" i="33" s="1"/>
  <c r="Q36" i="33"/>
  <c r="J36" i="33"/>
  <c r="R35" i="33"/>
  <c r="J35" i="33"/>
  <c r="D35" i="33"/>
  <c r="B35" i="33"/>
  <c r="J34" i="33"/>
  <c r="J33" i="33"/>
  <c r="B33" i="33"/>
  <c r="D33" i="33" s="1"/>
  <c r="J32" i="33"/>
  <c r="I32" i="33"/>
  <c r="M31" i="33"/>
  <c r="J31" i="33"/>
  <c r="B31" i="33"/>
  <c r="M32" i="33" s="1"/>
  <c r="Q30" i="33"/>
  <c r="M30" i="33"/>
  <c r="J30" i="33"/>
  <c r="I30" i="33"/>
  <c r="D30" i="33"/>
  <c r="Q29" i="33"/>
  <c r="M29" i="33"/>
  <c r="J29" i="33"/>
  <c r="I29" i="33"/>
  <c r="D29" i="33"/>
  <c r="B29" i="33"/>
  <c r="N29" i="33" s="1"/>
  <c r="Q28" i="33"/>
  <c r="J28" i="33"/>
  <c r="D28" i="33"/>
  <c r="J27" i="33"/>
  <c r="B27" i="33"/>
  <c r="M26" i="33"/>
  <c r="J26" i="33"/>
  <c r="I26" i="33"/>
  <c r="D26" i="33"/>
  <c r="R25" i="33"/>
  <c r="Q25" i="33"/>
  <c r="M25" i="33"/>
  <c r="J25" i="33"/>
  <c r="I25" i="33"/>
  <c r="D25" i="33"/>
  <c r="B25" i="33"/>
  <c r="N25" i="33" s="1"/>
  <c r="Q24" i="33"/>
  <c r="M24" i="33"/>
  <c r="J24" i="33"/>
  <c r="R23" i="33"/>
  <c r="Q23" i="33"/>
  <c r="N23" i="33"/>
  <c r="J23" i="33"/>
  <c r="I23" i="33"/>
  <c r="B23" i="33"/>
  <c r="I24" i="33" s="1"/>
  <c r="Q22" i="33"/>
  <c r="M22" i="33"/>
  <c r="J22" i="33"/>
  <c r="I22" i="33"/>
  <c r="D22" i="33"/>
  <c r="Q21" i="33"/>
  <c r="M21" i="33"/>
  <c r="J21" i="33"/>
  <c r="I21" i="33"/>
  <c r="D21" i="33"/>
  <c r="B21" i="33"/>
  <c r="R21" i="33" s="1"/>
  <c r="Q20" i="33"/>
  <c r="J20" i="33"/>
  <c r="R19" i="33"/>
  <c r="J19" i="33"/>
  <c r="D19" i="33"/>
  <c r="B19" i="33"/>
  <c r="B17" i="33"/>
  <c r="B15" i="33"/>
  <c r="I14" i="33"/>
  <c r="B13" i="33"/>
  <c r="H5" i="33"/>
  <c r="D5" i="33"/>
  <c r="D6" i="33" s="1"/>
  <c r="O4" i="33"/>
  <c r="D4" i="33"/>
  <c r="I14" i="37" l="1"/>
  <c r="I13" i="45"/>
  <c r="I13" i="48"/>
  <c r="I14" i="34"/>
  <c r="I14" i="35"/>
  <c r="D15" i="41"/>
  <c r="I15" i="41" s="1"/>
  <c r="D15" i="44"/>
  <c r="I13" i="38"/>
  <c r="D18" i="43"/>
  <c r="I13" i="44"/>
  <c r="D16" i="42"/>
  <c r="I14" i="45"/>
  <c r="I14" i="48"/>
  <c r="D15" i="40"/>
  <c r="I13" i="41"/>
  <c r="D16" i="41"/>
  <c r="I13" i="42"/>
  <c r="D15" i="43"/>
  <c r="D16" i="44"/>
  <c r="D15" i="49"/>
  <c r="I15" i="49" s="1"/>
  <c r="I13" i="37"/>
  <c r="I14" i="38"/>
  <c r="I13" i="39"/>
  <c r="D16" i="39"/>
  <c r="I16" i="39" s="1"/>
  <c r="I16" i="44"/>
  <c r="I13" i="47"/>
  <c r="D16" i="47"/>
  <c r="I16" i="47" s="1"/>
  <c r="I13" i="35"/>
  <c r="I13" i="36"/>
  <c r="D16" i="36"/>
  <c r="D16" i="37"/>
  <c r="I16" i="37" s="1"/>
  <c r="D16" i="43"/>
  <c r="I14" i="44"/>
  <c r="I13" i="40"/>
  <c r="D16" i="40"/>
  <c r="I16" i="40" s="1"/>
  <c r="D15" i="45"/>
  <c r="I13" i="46"/>
  <c r="D16" i="46"/>
  <c r="I13" i="49"/>
  <c r="D16" i="49"/>
  <c r="L6" i="39"/>
  <c r="L6" i="43"/>
  <c r="L6" i="47"/>
  <c r="D6" i="47"/>
  <c r="G6" i="47" s="1"/>
  <c r="L6" i="46"/>
  <c r="D6" i="46"/>
  <c r="G6" i="46" s="1"/>
  <c r="L6" i="49"/>
  <c r="D6" i="49"/>
  <c r="G6" i="49" s="1"/>
  <c r="D6" i="35"/>
  <c r="G6" i="35" s="1"/>
  <c r="L6" i="48"/>
  <c r="D6" i="48"/>
  <c r="G6" i="48" s="1"/>
  <c r="L6" i="33"/>
  <c r="L6" i="38"/>
  <c r="D6" i="38"/>
  <c r="G6" i="38" s="1"/>
  <c r="L6" i="34"/>
  <c r="G6" i="33"/>
  <c r="D6" i="44"/>
  <c r="G6" i="44" s="1"/>
  <c r="N21" i="49"/>
  <c r="N37" i="49"/>
  <c r="N19" i="49"/>
  <c r="D21" i="49"/>
  <c r="N35" i="49"/>
  <c r="D37" i="49"/>
  <c r="N51" i="49"/>
  <c r="I16" i="49"/>
  <c r="D19" i="49"/>
  <c r="N33" i="49"/>
  <c r="D35" i="49"/>
  <c r="N49" i="49"/>
  <c r="D51" i="49"/>
  <c r="I14" i="49"/>
  <c r="D17" i="49"/>
  <c r="I17" i="49" s="1"/>
  <c r="I21" i="49"/>
  <c r="Q21" i="49"/>
  <c r="M22" i="49"/>
  <c r="D26" i="49"/>
  <c r="Q28" i="49"/>
  <c r="M29" i="49"/>
  <c r="I30" i="49"/>
  <c r="N31" i="49"/>
  <c r="D33" i="49"/>
  <c r="I37" i="49"/>
  <c r="Q37" i="49"/>
  <c r="M38" i="49"/>
  <c r="D42" i="49"/>
  <c r="Q44" i="49"/>
  <c r="M45" i="49"/>
  <c r="I46" i="49"/>
  <c r="N47" i="49"/>
  <c r="D49" i="49"/>
  <c r="I19" i="49"/>
  <c r="Q19" i="49"/>
  <c r="M20" i="49"/>
  <c r="R21" i="49"/>
  <c r="I28" i="49"/>
  <c r="N29" i="49"/>
  <c r="I35" i="49"/>
  <c r="Q35" i="49"/>
  <c r="M36" i="49"/>
  <c r="R37" i="49"/>
  <c r="I44" i="49"/>
  <c r="N45" i="49"/>
  <c r="D47" i="49"/>
  <c r="I51" i="49"/>
  <c r="Q51" i="49"/>
  <c r="M52" i="49"/>
  <c r="R19" i="49"/>
  <c r="D22" i="49"/>
  <c r="I26" i="49"/>
  <c r="N27" i="49"/>
  <c r="D29" i="49"/>
  <c r="I33" i="49"/>
  <c r="Q33" i="49"/>
  <c r="M34" i="49"/>
  <c r="R35" i="49"/>
  <c r="D38" i="49"/>
  <c r="M41" i="49"/>
  <c r="I42" i="49"/>
  <c r="N43" i="49"/>
  <c r="D45" i="49"/>
  <c r="I49" i="49"/>
  <c r="Q49" i="49"/>
  <c r="M50" i="49"/>
  <c r="R51" i="49"/>
  <c r="D20" i="49"/>
  <c r="Q22" i="49"/>
  <c r="N25" i="49"/>
  <c r="D27" i="49"/>
  <c r="R33" i="49"/>
  <c r="D36" i="49"/>
  <c r="Q38" i="49"/>
  <c r="N41" i="49"/>
  <c r="D43" i="49"/>
  <c r="I47" i="49"/>
  <c r="Q47" i="49"/>
  <c r="M48" i="49"/>
  <c r="R49" i="49"/>
  <c r="D52" i="49"/>
  <c r="D18" i="49"/>
  <c r="M21" i="49"/>
  <c r="D25" i="49"/>
  <c r="I29" i="49"/>
  <c r="Q29" i="49"/>
  <c r="D34" i="49"/>
  <c r="M37" i="49"/>
  <c r="D41" i="49"/>
  <c r="I45" i="49"/>
  <c r="Q45" i="49"/>
  <c r="D50" i="49"/>
  <c r="N19" i="48"/>
  <c r="D21" i="48"/>
  <c r="Q32" i="48"/>
  <c r="M33" i="48"/>
  <c r="I34" i="48"/>
  <c r="N35" i="48"/>
  <c r="D37" i="48"/>
  <c r="Q48" i="48"/>
  <c r="M49" i="48"/>
  <c r="I50" i="48"/>
  <c r="N51" i="48"/>
  <c r="N21" i="48"/>
  <c r="I16" i="48"/>
  <c r="N33" i="48"/>
  <c r="N49" i="48"/>
  <c r="D17" i="48"/>
  <c r="I17" i="48" s="1"/>
  <c r="I21" i="48"/>
  <c r="Q21" i="48"/>
  <c r="M22" i="48"/>
  <c r="N31" i="48"/>
  <c r="D33" i="48"/>
  <c r="I37" i="48"/>
  <c r="Q37" i="48"/>
  <c r="M38" i="48"/>
  <c r="N47" i="48"/>
  <c r="D49" i="48"/>
  <c r="D15" i="48"/>
  <c r="I19" i="48"/>
  <c r="Q19" i="48"/>
  <c r="M20" i="48"/>
  <c r="R21" i="48"/>
  <c r="D24" i="48"/>
  <c r="Q26" i="48"/>
  <c r="M27" i="48"/>
  <c r="I28" i="48"/>
  <c r="N29" i="48"/>
  <c r="D31" i="48"/>
  <c r="I35" i="48"/>
  <c r="Q35" i="48"/>
  <c r="M36" i="48"/>
  <c r="R37" i="48"/>
  <c r="D40" i="48"/>
  <c r="Q42" i="48"/>
  <c r="M43" i="48"/>
  <c r="I44" i="48"/>
  <c r="N45" i="48"/>
  <c r="D47" i="48"/>
  <c r="I51" i="48"/>
  <c r="Q51" i="48"/>
  <c r="M52" i="48"/>
  <c r="N37" i="48"/>
  <c r="R19" i="48"/>
  <c r="D22" i="48"/>
  <c r="N27" i="48"/>
  <c r="I33" i="48"/>
  <c r="Q33" i="48"/>
  <c r="M34" i="48"/>
  <c r="R35" i="48"/>
  <c r="D38" i="48"/>
  <c r="N43" i="48"/>
  <c r="D45" i="48"/>
  <c r="I49" i="48"/>
  <c r="Q49" i="48"/>
  <c r="M50" i="48"/>
  <c r="R51" i="48"/>
  <c r="I15" i="48"/>
  <c r="D20" i="48"/>
  <c r="Q22" i="48"/>
  <c r="N25" i="48"/>
  <c r="D27" i="48"/>
  <c r="I31" i="48"/>
  <c r="Q31" i="48"/>
  <c r="M32" i="48"/>
  <c r="R33" i="48"/>
  <c r="D36" i="48"/>
  <c r="Q38" i="48"/>
  <c r="N41" i="48"/>
  <c r="D43" i="48"/>
  <c r="I47" i="48"/>
  <c r="Q47" i="48"/>
  <c r="M48" i="48"/>
  <c r="R49" i="48"/>
  <c r="D52" i="48"/>
  <c r="D18" i="48"/>
  <c r="I18" i="48" s="1"/>
  <c r="M21" i="48"/>
  <c r="D25" i="48"/>
  <c r="I29" i="48"/>
  <c r="Q29" i="48"/>
  <c r="D34" i="48"/>
  <c r="M37" i="48"/>
  <c r="D41" i="48"/>
  <c r="I45" i="48"/>
  <c r="Q45" i="48"/>
  <c r="D50" i="48"/>
  <c r="N21" i="47"/>
  <c r="N37" i="47"/>
  <c r="N19" i="47"/>
  <c r="D21" i="47"/>
  <c r="Q32" i="47"/>
  <c r="M33" i="47"/>
  <c r="I34" i="47"/>
  <c r="N35" i="47"/>
  <c r="D37" i="47"/>
  <c r="D46" i="47"/>
  <c r="Q48" i="47"/>
  <c r="M49" i="47"/>
  <c r="I50" i="47"/>
  <c r="N51" i="47"/>
  <c r="N33" i="47"/>
  <c r="N49" i="47"/>
  <c r="D17" i="47"/>
  <c r="I17" i="47" s="1"/>
  <c r="I21" i="47"/>
  <c r="Q21" i="47"/>
  <c r="M22" i="47"/>
  <c r="N31" i="47"/>
  <c r="D33" i="47"/>
  <c r="I37" i="47"/>
  <c r="Q37" i="47"/>
  <c r="M38" i="47"/>
  <c r="N47" i="47"/>
  <c r="D49" i="47"/>
  <c r="D15" i="47"/>
  <c r="I19" i="47"/>
  <c r="Q19" i="47"/>
  <c r="M20" i="47"/>
  <c r="R21" i="47"/>
  <c r="N29" i="47"/>
  <c r="D31" i="47"/>
  <c r="I35" i="47"/>
  <c r="Q35" i="47"/>
  <c r="M36" i="47"/>
  <c r="R37" i="47"/>
  <c r="N45" i="47"/>
  <c r="D47" i="47"/>
  <c r="I51" i="47"/>
  <c r="Q51" i="47"/>
  <c r="M52" i="47"/>
  <c r="R19" i="47"/>
  <c r="D22" i="47"/>
  <c r="Q24" i="47"/>
  <c r="M25" i="47"/>
  <c r="I26" i="47"/>
  <c r="N27" i="47"/>
  <c r="D29" i="47"/>
  <c r="I33" i="47"/>
  <c r="Q33" i="47"/>
  <c r="M34" i="47"/>
  <c r="R35" i="47"/>
  <c r="D38" i="47"/>
  <c r="Q40" i="47"/>
  <c r="M41" i="47"/>
  <c r="I42" i="47"/>
  <c r="N43" i="47"/>
  <c r="D45" i="47"/>
  <c r="I49" i="47"/>
  <c r="Q49" i="47"/>
  <c r="M50" i="47"/>
  <c r="R51" i="47"/>
  <c r="I15" i="47"/>
  <c r="D20" i="47"/>
  <c r="Q22" i="47"/>
  <c r="M23" i="47"/>
  <c r="I24" i="47"/>
  <c r="N25" i="47"/>
  <c r="D27" i="47"/>
  <c r="I31" i="47"/>
  <c r="Q31" i="47"/>
  <c r="M32" i="47"/>
  <c r="R33" i="47"/>
  <c r="D36" i="47"/>
  <c r="Q38" i="47"/>
  <c r="M39" i="47"/>
  <c r="I40" i="47"/>
  <c r="N41" i="47"/>
  <c r="D43" i="47"/>
  <c r="I47" i="47"/>
  <c r="Q47" i="47"/>
  <c r="M48" i="47"/>
  <c r="R49" i="47"/>
  <c r="D52" i="47"/>
  <c r="D18" i="47"/>
  <c r="M21" i="47"/>
  <c r="I29" i="47"/>
  <c r="Q29" i="47"/>
  <c r="D34" i="47"/>
  <c r="M37" i="47"/>
  <c r="D41" i="47"/>
  <c r="I45" i="47"/>
  <c r="Q45" i="47"/>
  <c r="D50" i="47"/>
  <c r="N37" i="46"/>
  <c r="N19" i="46"/>
  <c r="D21" i="46"/>
  <c r="N35" i="46"/>
  <c r="D37" i="46"/>
  <c r="I50" i="46"/>
  <c r="N51" i="46"/>
  <c r="N21" i="46"/>
  <c r="I16" i="46"/>
  <c r="D19" i="46"/>
  <c r="N33" i="46"/>
  <c r="D35" i="46"/>
  <c r="N49" i="46"/>
  <c r="D51" i="46"/>
  <c r="D17" i="46"/>
  <c r="I17" i="46" s="1"/>
  <c r="I21" i="46"/>
  <c r="Q21" i="46"/>
  <c r="M22" i="46"/>
  <c r="N31" i="46"/>
  <c r="D33" i="46"/>
  <c r="I37" i="46"/>
  <c r="Q37" i="46"/>
  <c r="M38" i="46"/>
  <c r="N47" i="46"/>
  <c r="D49" i="46"/>
  <c r="D15" i="46"/>
  <c r="I19" i="46"/>
  <c r="Q19" i="46"/>
  <c r="M20" i="46"/>
  <c r="R21" i="46"/>
  <c r="Q26" i="46"/>
  <c r="N29" i="46"/>
  <c r="D31" i="46"/>
  <c r="I35" i="46"/>
  <c r="Q35" i="46"/>
  <c r="M36" i="46"/>
  <c r="R37" i="46"/>
  <c r="Q42" i="46"/>
  <c r="M43" i="46"/>
  <c r="I44" i="46"/>
  <c r="N45" i="46"/>
  <c r="D47" i="46"/>
  <c r="I51" i="46"/>
  <c r="Q51" i="46"/>
  <c r="M52" i="46"/>
  <c r="R19" i="46"/>
  <c r="D22" i="46"/>
  <c r="M25" i="46"/>
  <c r="I26" i="46"/>
  <c r="N27" i="46"/>
  <c r="D29" i="46"/>
  <c r="I33" i="46"/>
  <c r="Q33" i="46"/>
  <c r="M34" i="46"/>
  <c r="R35" i="46"/>
  <c r="D38" i="46"/>
  <c r="M41" i="46"/>
  <c r="I42" i="46"/>
  <c r="N43" i="46"/>
  <c r="D45" i="46"/>
  <c r="I49" i="46"/>
  <c r="Q49" i="46"/>
  <c r="M50" i="46"/>
  <c r="R51" i="46"/>
  <c r="I15" i="46"/>
  <c r="D20" i="46"/>
  <c r="Q22" i="46"/>
  <c r="N25" i="46"/>
  <c r="I31" i="46"/>
  <c r="Q31" i="46"/>
  <c r="M32" i="46"/>
  <c r="R33" i="46"/>
  <c r="D36" i="46"/>
  <c r="Q38" i="46"/>
  <c r="N41" i="46"/>
  <c r="D43" i="46"/>
  <c r="I47" i="46"/>
  <c r="Q47" i="46"/>
  <c r="M48" i="46"/>
  <c r="R49" i="46"/>
  <c r="D52" i="46"/>
  <c r="D18" i="46"/>
  <c r="M21" i="46"/>
  <c r="D25" i="46"/>
  <c r="I29" i="46"/>
  <c r="Q29" i="46"/>
  <c r="D34" i="46"/>
  <c r="M37" i="46"/>
  <c r="D41" i="46"/>
  <c r="I45" i="46"/>
  <c r="Q45" i="46"/>
  <c r="D50" i="46"/>
  <c r="N21" i="45"/>
  <c r="N37" i="45"/>
  <c r="D21" i="45"/>
  <c r="N35" i="45"/>
  <c r="D37" i="45"/>
  <c r="D6" i="45"/>
  <c r="G6" i="45" s="1"/>
  <c r="I16" i="45"/>
  <c r="D19" i="45"/>
  <c r="Q30" i="45"/>
  <c r="N33" i="45"/>
  <c r="D35" i="45"/>
  <c r="Q46" i="45"/>
  <c r="N49" i="45"/>
  <c r="D51" i="45"/>
  <c r="D17" i="45"/>
  <c r="I17" i="45" s="1"/>
  <c r="I21" i="45"/>
  <c r="Q21" i="45"/>
  <c r="M22" i="45"/>
  <c r="M29" i="45"/>
  <c r="I30" i="45"/>
  <c r="N31" i="45"/>
  <c r="D33" i="45"/>
  <c r="I37" i="45"/>
  <c r="Q37" i="45"/>
  <c r="M38" i="45"/>
  <c r="M45" i="45"/>
  <c r="I46" i="45"/>
  <c r="N47" i="45"/>
  <c r="D49" i="45"/>
  <c r="I19" i="45"/>
  <c r="Q19" i="45"/>
  <c r="M20" i="45"/>
  <c r="R21" i="45"/>
  <c r="I35" i="45"/>
  <c r="Q35" i="45"/>
  <c r="M36" i="45"/>
  <c r="R37" i="45"/>
  <c r="N45" i="45"/>
  <c r="I51" i="45"/>
  <c r="Q51" i="45"/>
  <c r="M52" i="45"/>
  <c r="N29" i="45"/>
  <c r="R19" i="45"/>
  <c r="D22" i="45"/>
  <c r="N27" i="45"/>
  <c r="D29" i="45"/>
  <c r="I33" i="45"/>
  <c r="Q33" i="45"/>
  <c r="M34" i="45"/>
  <c r="R35" i="45"/>
  <c r="D38" i="45"/>
  <c r="N43" i="45"/>
  <c r="D45" i="45"/>
  <c r="I49" i="45"/>
  <c r="Q49" i="45"/>
  <c r="M50" i="45"/>
  <c r="R51" i="45"/>
  <c r="I15" i="45"/>
  <c r="D20" i="45"/>
  <c r="Q22" i="45"/>
  <c r="N25" i="45"/>
  <c r="D27" i="45"/>
  <c r="I31" i="45"/>
  <c r="Q31" i="45"/>
  <c r="M32" i="45"/>
  <c r="R33" i="45"/>
  <c r="D36" i="45"/>
  <c r="Q38" i="45"/>
  <c r="N41" i="45"/>
  <c r="D43" i="45"/>
  <c r="I47" i="45"/>
  <c r="Q47" i="45"/>
  <c r="M48" i="45"/>
  <c r="R49" i="45"/>
  <c r="D52" i="45"/>
  <c r="N19" i="45"/>
  <c r="D18" i="45"/>
  <c r="M21" i="45"/>
  <c r="D25" i="45"/>
  <c r="I29" i="45"/>
  <c r="Q29" i="45"/>
  <c r="D34" i="45"/>
  <c r="M37" i="45"/>
  <c r="D41" i="45"/>
  <c r="I45" i="45"/>
  <c r="Q45" i="45"/>
  <c r="D50" i="45"/>
  <c r="N21" i="44"/>
  <c r="Q34" i="44"/>
  <c r="N37" i="44"/>
  <c r="Q50" i="44"/>
  <c r="N19" i="44"/>
  <c r="D21" i="44"/>
  <c r="D30" i="44"/>
  <c r="Q32" i="44"/>
  <c r="M33" i="44"/>
  <c r="I34" i="44"/>
  <c r="N35" i="44"/>
  <c r="D37" i="44"/>
  <c r="Q48" i="44"/>
  <c r="M49" i="44"/>
  <c r="I50" i="44"/>
  <c r="N51" i="44"/>
  <c r="D17" i="44"/>
  <c r="I21" i="44"/>
  <c r="Q21" i="44"/>
  <c r="M22" i="44"/>
  <c r="R23" i="44"/>
  <c r="M29" i="44"/>
  <c r="I30" i="44"/>
  <c r="N31" i="44"/>
  <c r="D33" i="44"/>
  <c r="I37" i="44"/>
  <c r="Q37" i="44"/>
  <c r="M38" i="44"/>
  <c r="R39" i="44"/>
  <c r="N47" i="44"/>
  <c r="D49" i="44"/>
  <c r="N33" i="44"/>
  <c r="N49" i="44"/>
  <c r="R21" i="44"/>
  <c r="D24" i="44"/>
  <c r="N29" i="44"/>
  <c r="R37" i="44"/>
  <c r="D40" i="44"/>
  <c r="N45" i="44"/>
  <c r="D47" i="44"/>
  <c r="I51" i="44"/>
  <c r="Q51" i="44"/>
  <c r="M52" i="44"/>
  <c r="R19" i="44"/>
  <c r="D22" i="44"/>
  <c r="Q24" i="44"/>
  <c r="N27" i="44"/>
  <c r="D29" i="44"/>
  <c r="I33" i="44"/>
  <c r="Q33" i="44"/>
  <c r="M34" i="44"/>
  <c r="R35" i="44"/>
  <c r="D38" i="44"/>
  <c r="Q40" i="44"/>
  <c r="M41" i="44"/>
  <c r="I42" i="44"/>
  <c r="N43" i="44"/>
  <c r="D45" i="44"/>
  <c r="I49" i="44"/>
  <c r="Q49" i="44"/>
  <c r="M50" i="44"/>
  <c r="R51" i="44"/>
  <c r="D20" i="44"/>
  <c r="Q22" i="44"/>
  <c r="M23" i="44"/>
  <c r="I24" i="44"/>
  <c r="D27" i="44"/>
  <c r="I31" i="44"/>
  <c r="Q31" i="44"/>
  <c r="R33" i="44"/>
  <c r="D36" i="44"/>
  <c r="Q38" i="44"/>
  <c r="M39" i="44"/>
  <c r="I40" i="44"/>
  <c r="D43" i="44"/>
  <c r="I47" i="44"/>
  <c r="Q47" i="44"/>
  <c r="R49" i="44"/>
  <c r="D52" i="44"/>
  <c r="D18" i="44"/>
  <c r="M21" i="44"/>
  <c r="D34" i="44"/>
  <c r="M37" i="44"/>
  <c r="D50" i="44"/>
  <c r="N21" i="43"/>
  <c r="N37" i="43"/>
  <c r="I18" i="43"/>
  <c r="N19" i="43"/>
  <c r="D21" i="43"/>
  <c r="R27" i="43"/>
  <c r="D30" i="43"/>
  <c r="M33" i="43"/>
  <c r="I34" i="43"/>
  <c r="N35" i="43"/>
  <c r="D37" i="43"/>
  <c r="R43" i="43"/>
  <c r="D46" i="43"/>
  <c r="M49" i="43"/>
  <c r="I50" i="43"/>
  <c r="N51" i="43"/>
  <c r="D6" i="43"/>
  <c r="G6" i="43" s="1"/>
  <c r="I16" i="43"/>
  <c r="I23" i="43"/>
  <c r="Q23" i="43"/>
  <c r="M24" i="43"/>
  <c r="N33" i="43"/>
  <c r="I39" i="43"/>
  <c r="Q39" i="43"/>
  <c r="M40" i="43"/>
  <c r="N49" i="43"/>
  <c r="I14" i="43"/>
  <c r="D17" i="43"/>
  <c r="I21" i="43"/>
  <c r="Q21" i="43"/>
  <c r="M22" i="43"/>
  <c r="R23" i="43"/>
  <c r="D26" i="43"/>
  <c r="Q28" i="43"/>
  <c r="M29" i="43"/>
  <c r="I30" i="43"/>
  <c r="N31" i="43"/>
  <c r="D33" i="43"/>
  <c r="I37" i="43"/>
  <c r="Q37" i="43"/>
  <c r="M38" i="43"/>
  <c r="R39" i="43"/>
  <c r="D42" i="43"/>
  <c r="Q44" i="43"/>
  <c r="M45" i="43"/>
  <c r="I46" i="43"/>
  <c r="N47" i="43"/>
  <c r="D49" i="43"/>
  <c r="R21" i="43"/>
  <c r="D24" i="43"/>
  <c r="N29" i="43"/>
  <c r="R37" i="43"/>
  <c r="D40" i="43"/>
  <c r="M43" i="43"/>
  <c r="I44" i="43"/>
  <c r="N45" i="43"/>
  <c r="I17" i="43"/>
  <c r="D22" i="43"/>
  <c r="Q24" i="43"/>
  <c r="N27" i="43"/>
  <c r="D29" i="43"/>
  <c r="I33" i="43"/>
  <c r="Q33" i="43"/>
  <c r="M34" i="43"/>
  <c r="D38" i="43"/>
  <c r="Q40" i="43"/>
  <c r="N43" i="43"/>
  <c r="I49" i="43"/>
  <c r="Q49" i="43"/>
  <c r="M50" i="43"/>
  <c r="I15" i="43"/>
  <c r="D20" i="43"/>
  <c r="Q22" i="43"/>
  <c r="M23" i="43"/>
  <c r="I24" i="43"/>
  <c r="D27" i="43"/>
  <c r="I31" i="43"/>
  <c r="Q31" i="43"/>
  <c r="D36" i="43"/>
  <c r="Q38" i="43"/>
  <c r="M39" i="43"/>
  <c r="I40" i="43"/>
  <c r="D43" i="43"/>
  <c r="I47" i="43"/>
  <c r="Q47" i="43"/>
  <c r="D52" i="43"/>
  <c r="M21" i="43"/>
  <c r="M37" i="43"/>
  <c r="D21" i="42"/>
  <c r="D6" i="42"/>
  <c r="G6" i="42" s="1"/>
  <c r="I16" i="42"/>
  <c r="D19" i="42"/>
  <c r="R25" i="42"/>
  <c r="N33" i="42"/>
  <c r="D35" i="42"/>
  <c r="R41" i="42"/>
  <c r="N49" i="42"/>
  <c r="D51" i="42"/>
  <c r="I14" i="42"/>
  <c r="D17" i="42"/>
  <c r="I21" i="42"/>
  <c r="Q21" i="42"/>
  <c r="M22" i="42"/>
  <c r="D26" i="42"/>
  <c r="N31" i="42"/>
  <c r="D33" i="42"/>
  <c r="I37" i="42"/>
  <c r="Q37" i="42"/>
  <c r="M38" i="42"/>
  <c r="D42" i="42"/>
  <c r="N47" i="42"/>
  <c r="D49" i="42"/>
  <c r="N19" i="42"/>
  <c r="N35" i="42"/>
  <c r="D37" i="42"/>
  <c r="D15" i="42"/>
  <c r="I19" i="42"/>
  <c r="Q19" i="42"/>
  <c r="M20" i="42"/>
  <c r="R21" i="42"/>
  <c r="D24" i="42"/>
  <c r="Q26" i="42"/>
  <c r="M27" i="42"/>
  <c r="I28" i="42"/>
  <c r="N29" i="42"/>
  <c r="D31" i="42"/>
  <c r="I35" i="42"/>
  <c r="Q35" i="42"/>
  <c r="M36" i="42"/>
  <c r="R37" i="42"/>
  <c r="D40" i="42"/>
  <c r="Q42" i="42"/>
  <c r="M43" i="42"/>
  <c r="I44" i="42"/>
  <c r="N45" i="42"/>
  <c r="D47" i="42"/>
  <c r="I51" i="42"/>
  <c r="Q51" i="42"/>
  <c r="M52" i="42"/>
  <c r="N37" i="42"/>
  <c r="R19" i="42"/>
  <c r="D22" i="42"/>
  <c r="Q24" i="42"/>
  <c r="M25" i="42"/>
  <c r="I26" i="42"/>
  <c r="N27" i="42"/>
  <c r="D29" i="42"/>
  <c r="I33" i="42"/>
  <c r="Q33" i="42"/>
  <c r="M34" i="42"/>
  <c r="R35" i="42"/>
  <c r="D38" i="42"/>
  <c r="Q40" i="42"/>
  <c r="M41" i="42"/>
  <c r="I42" i="42"/>
  <c r="N43" i="42"/>
  <c r="D45" i="42"/>
  <c r="I49" i="42"/>
  <c r="Q49" i="42"/>
  <c r="M50" i="42"/>
  <c r="R51" i="42"/>
  <c r="D20" i="42"/>
  <c r="Q22" i="42"/>
  <c r="N25" i="42"/>
  <c r="D36" i="42"/>
  <c r="Q38" i="42"/>
  <c r="N41" i="42"/>
  <c r="D52" i="42"/>
  <c r="D18" i="42"/>
  <c r="M21" i="42"/>
  <c r="D25" i="42"/>
  <c r="I29" i="42"/>
  <c r="Q29" i="42"/>
  <c r="D34" i="42"/>
  <c r="M37" i="42"/>
  <c r="D41" i="42"/>
  <c r="I45" i="42"/>
  <c r="Q45" i="42"/>
  <c r="D50" i="42"/>
  <c r="N21" i="41"/>
  <c r="N37" i="41"/>
  <c r="N19" i="41"/>
  <c r="D21" i="41"/>
  <c r="N35" i="41"/>
  <c r="D37" i="41"/>
  <c r="I50" i="41"/>
  <c r="N51" i="41"/>
  <c r="D6" i="41"/>
  <c r="G6" i="41" s="1"/>
  <c r="D19" i="41"/>
  <c r="N33" i="41"/>
  <c r="D35" i="41"/>
  <c r="N49" i="41"/>
  <c r="D51" i="41"/>
  <c r="I14" i="41"/>
  <c r="D17" i="41"/>
  <c r="I21" i="41"/>
  <c r="Q21" i="41"/>
  <c r="M22" i="41"/>
  <c r="R23" i="41"/>
  <c r="D26" i="41"/>
  <c r="Q28" i="41"/>
  <c r="M29" i="41"/>
  <c r="I30" i="41"/>
  <c r="N31" i="41"/>
  <c r="D33" i="41"/>
  <c r="I37" i="41"/>
  <c r="Q37" i="41"/>
  <c r="M38" i="41"/>
  <c r="R39" i="41"/>
  <c r="D42" i="41"/>
  <c r="Q44" i="41"/>
  <c r="M45" i="41"/>
  <c r="I46" i="41"/>
  <c r="N47" i="41"/>
  <c r="D49" i="41"/>
  <c r="I19" i="41"/>
  <c r="Q19" i="41"/>
  <c r="M20" i="41"/>
  <c r="R21" i="41"/>
  <c r="N29" i="41"/>
  <c r="I35" i="41"/>
  <c r="Q35" i="41"/>
  <c r="M36" i="41"/>
  <c r="R37" i="41"/>
  <c r="M43" i="41"/>
  <c r="I44" i="41"/>
  <c r="N45" i="41"/>
  <c r="D47" i="41"/>
  <c r="I51" i="41"/>
  <c r="Q51" i="41"/>
  <c r="M52" i="41"/>
  <c r="I17" i="41"/>
  <c r="R19" i="41"/>
  <c r="D22" i="41"/>
  <c r="N27" i="41"/>
  <c r="D29" i="41"/>
  <c r="I33" i="41"/>
  <c r="Q33" i="41"/>
  <c r="M34" i="41"/>
  <c r="R35" i="41"/>
  <c r="D38" i="41"/>
  <c r="N43" i="41"/>
  <c r="D45" i="41"/>
  <c r="I49" i="41"/>
  <c r="Q49" i="41"/>
  <c r="M50" i="41"/>
  <c r="R51" i="41"/>
  <c r="D20" i="41"/>
  <c r="Q22" i="41"/>
  <c r="N25" i="41"/>
  <c r="D27" i="41"/>
  <c r="I31" i="41"/>
  <c r="Q31" i="41"/>
  <c r="M32" i="41"/>
  <c r="R33" i="41"/>
  <c r="D36" i="41"/>
  <c r="Q38" i="41"/>
  <c r="M39" i="41"/>
  <c r="I40" i="41"/>
  <c r="N41" i="41"/>
  <c r="D43" i="41"/>
  <c r="I47" i="41"/>
  <c r="Q47" i="41"/>
  <c r="M48" i="41"/>
  <c r="R49" i="41"/>
  <c r="D52" i="41"/>
  <c r="D18" i="41"/>
  <c r="M21" i="41"/>
  <c r="D25" i="41"/>
  <c r="I29" i="41"/>
  <c r="Q29" i="41"/>
  <c r="D34" i="41"/>
  <c r="M37" i="41"/>
  <c r="D41" i="41"/>
  <c r="I45" i="41"/>
  <c r="Q45" i="41"/>
  <c r="D50" i="41"/>
  <c r="M19" i="40"/>
  <c r="I20" i="40"/>
  <c r="N21" i="40"/>
  <c r="Q34" i="40"/>
  <c r="M35" i="40"/>
  <c r="I36" i="40"/>
  <c r="N37" i="40"/>
  <c r="R45" i="40"/>
  <c r="D48" i="40"/>
  <c r="Q50" i="40"/>
  <c r="M51" i="40"/>
  <c r="I52" i="40"/>
  <c r="N33" i="40"/>
  <c r="N49" i="40"/>
  <c r="N19" i="40"/>
  <c r="M33" i="40"/>
  <c r="I34" i="40"/>
  <c r="N35" i="40"/>
  <c r="M49" i="40"/>
  <c r="I50" i="40"/>
  <c r="N51" i="40"/>
  <c r="I14" i="40"/>
  <c r="D17" i="40"/>
  <c r="I17" i="40" s="1"/>
  <c r="I21" i="40"/>
  <c r="Q21" i="40"/>
  <c r="M22" i="40"/>
  <c r="D26" i="40"/>
  <c r="M29" i="40"/>
  <c r="I30" i="40"/>
  <c r="N31" i="40"/>
  <c r="D33" i="40"/>
  <c r="I37" i="40"/>
  <c r="Q37" i="40"/>
  <c r="M38" i="40"/>
  <c r="Q44" i="40"/>
  <c r="M45" i="40"/>
  <c r="I46" i="40"/>
  <c r="N47" i="40"/>
  <c r="D49" i="40"/>
  <c r="I19" i="40"/>
  <c r="Q19" i="40"/>
  <c r="M20" i="40"/>
  <c r="R21" i="40"/>
  <c r="N29" i="40"/>
  <c r="I35" i="40"/>
  <c r="Q35" i="40"/>
  <c r="M36" i="40"/>
  <c r="R37" i="40"/>
  <c r="N45" i="40"/>
  <c r="D47" i="40"/>
  <c r="I51" i="40"/>
  <c r="Q51" i="40"/>
  <c r="M52" i="40"/>
  <c r="R19" i="40"/>
  <c r="D22" i="40"/>
  <c r="Q24" i="40"/>
  <c r="M25" i="40"/>
  <c r="I26" i="40"/>
  <c r="N27" i="40"/>
  <c r="D29" i="40"/>
  <c r="I33" i="40"/>
  <c r="Q33" i="40"/>
  <c r="M34" i="40"/>
  <c r="R35" i="40"/>
  <c r="D38" i="40"/>
  <c r="Q40" i="40"/>
  <c r="M41" i="40"/>
  <c r="I42" i="40"/>
  <c r="N43" i="40"/>
  <c r="D45" i="40"/>
  <c r="I49" i="40"/>
  <c r="Q49" i="40"/>
  <c r="M50" i="40"/>
  <c r="R51" i="40"/>
  <c r="D20" i="40"/>
  <c r="Q22" i="40"/>
  <c r="N25" i="40"/>
  <c r="I31" i="40"/>
  <c r="Q31" i="40"/>
  <c r="M32" i="40"/>
  <c r="R33" i="40"/>
  <c r="D36" i="40"/>
  <c r="Q38" i="40"/>
  <c r="N41" i="40"/>
  <c r="D43" i="40"/>
  <c r="I47" i="40"/>
  <c r="Q47" i="40"/>
  <c r="M48" i="40"/>
  <c r="R49" i="40"/>
  <c r="D52" i="40"/>
  <c r="D18" i="40"/>
  <c r="M21" i="40"/>
  <c r="D25" i="40"/>
  <c r="I29" i="40"/>
  <c r="Q29" i="40"/>
  <c r="D34" i="40"/>
  <c r="M37" i="40"/>
  <c r="D41" i="40"/>
  <c r="I45" i="40"/>
  <c r="Q45" i="40"/>
  <c r="D50" i="40"/>
  <c r="D6" i="39"/>
  <c r="G6" i="39" s="1"/>
  <c r="N21" i="39"/>
  <c r="N37" i="39"/>
  <c r="Q50" i="39"/>
  <c r="N19" i="39"/>
  <c r="D21" i="39"/>
  <c r="Q32" i="39"/>
  <c r="M33" i="39"/>
  <c r="I34" i="39"/>
  <c r="N35" i="39"/>
  <c r="D37" i="39"/>
  <c r="Q48" i="39"/>
  <c r="M49" i="39"/>
  <c r="I50" i="39"/>
  <c r="N51" i="39"/>
  <c r="N49" i="39"/>
  <c r="D17" i="39"/>
  <c r="I21" i="39"/>
  <c r="Q21" i="39"/>
  <c r="M22" i="39"/>
  <c r="N31" i="39"/>
  <c r="D33" i="39"/>
  <c r="I37" i="39"/>
  <c r="Q37" i="39"/>
  <c r="M38" i="39"/>
  <c r="N47" i="39"/>
  <c r="D49" i="39"/>
  <c r="D15" i="39"/>
  <c r="I19" i="39"/>
  <c r="Q19" i="39"/>
  <c r="M20" i="39"/>
  <c r="R21" i="39"/>
  <c r="N29" i="39"/>
  <c r="D31" i="39"/>
  <c r="I35" i="39"/>
  <c r="Q35" i="39"/>
  <c r="M36" i="39"/>
  <c r="R37" i="39"/>
  <c r="I44" i="39"/>
  <c r="N45" i="39"/>
  <c r="D47" i="39"/>
  <c r="I51" i="39"/>
  <c r="Q51" i="39"/>
  <c r="M52" i="39"/>
  <c r="I17" i="39"/>
  <c r="R19" i="39"/>
  <c r="D22" i="39"/>
  <c r="Q24" i="39"/>
  <c r="M25" i="39"/>
  <c r="I26" i="39"/>
  <c r="N27" i="39"/>
  <c r="D29" i="39"/>
  <c r="I33" i="39"/>
  <c r="Q33" i="39"/>
  <c r="M34" i="39"/>
  <c r="R35" i="39"/>
  <c r="D38" i="39"/>
  <c r="Q40" i="39"/>
  <c r="M41" i="39"/>
  <c r="I42" i="39"/>
  <c r="N43" i="39"/>
  <c r="D45" i="39"/>
  <c r="I49" i="39"/>
  <c r="Q49" i="39"/>
  <c r="M50" i="39"/>
  <c r="R51" i="39"/>
  <c r="N33" i="39"/>
  <c r="D20" i="39"/>
  <c r="Q22" i="39"/>
  <c r="M23" i="39"/>
  <c r="I24" i="39"/>
  <c r="N25" i="39"/>
  <c r="D27" i="39"/>
  <c r="I31" i="39"/>
  <c r="Q31" i="39"/>
  <c r="M32" i="39"/>
  <c r="R33" i="39"/>
  <c r="D36" i="39"/>
  <c r="Q38" i="39"/>
  <c r="M39" i="39"/>
  <c r="I40" i="39"/>
  <c r="N41" i="39"/>
  <c r="D43" i="39"/>
  <c r="I47" i="39"/>
  <c r="Q47" i="39"/>
  <c r="M48" i="39"/>
  <c r="R49" i="39"/>
  <c r="D52" i="39"/>
  <c r="D18" i="39"/>
  <c r="I18" i="39" s="1"/>
  <c r="M21" i="39"/>
  <c r="D25" i="39"/>
  <c r="I29" i="39"/>
  <c r="Q29" i="39"/>
  <c r="D34" i="39"/>
  <c r="M37" i="39"/>
  <c r="D41" i="39"/>
  <c r="I45" i="39"/>
  <c r="Q45" i="39"/>
  <c r="D50" i="39"/>
  <c r="N21" i="38"/>
  <c r="N37" i="38"/>
  <c r="N19" i="38"/>
  <c r="D21" i="38"/>
  <c r="Q32" i="38"/>
  <c r="M33" i="38"/>
  <c r="I34" i="38"/>
  <c r="N35" i="38"/>
  <c r="D37" i="38"/>
  <c r="M49" i="38"/>
  <c r="I50" i="38"/>
  <c r="N51" i="38"/>
  <c r="I16" i="38"/>
  <c r="N33" i="38"/>
  <c r="N49" i="38"/>
  <c r="D51" i="38"/>
  <c r="D17" i="38"/>
  <c r="I21" i="38"/>
  <c r="Q21" i="38"/>
  <c r="M22" i="38"/>
  <c r="N31" i="38"/>
  <c r="D33" i="38"/>
  <c r="I37" i="38"/>
  <c r="Q37" i="38"/>
  <c r="M38" i="38"/>
  <c r="N47" i="38"/>
  <c r="D49" i="38"/>
  <c r="D15" i="38"/>
  <c r="I19" i="38"/>
  <c r="Q19" i="38"/>
  <c r="M20" i="38"/>
  <c r="R21" i="38"/>
  <c r="N29" i="38"/>
  <c r="D31" i="38"/>
  <c r="I35" i="38"/>
  <c r="Q35" i="38"/>
  <c r="M36" i="38"/>
  <c r="R37" i="38"/>
  <c r="Q42" i="38"/>
  <c r="M43" i="38"/>
  <c r="I44" i="38"/>
  <c r="N45" i="38"/>
  <c r="D47" i="38"/>
  <c r="I51" i="38"/>
  <c r="Q51" i="38"/>
  <c r="M52" i="38"/>
  <c r="I17" i="38"/>
  <c r="R19" i="38"/>
  <c r="D22" i="38"/>
  <c r="Q24" i="38"/>
  <c r="M25" i="38"/>
  <c r="I26" i="38"/>
  <c r="N27" i="38"/>
  <c r="D29" i="38"/>
  <c r="I33" i="38"/>
  <c r="Q33" i="38"/>
  <c r="M34" i="38"/>
  <c r="R35" i="38"/>
  <c r="D38" i="38"/>
  <c r="Q40" i="38"/>
  <c r="M41" i="38"/>
  <c r="I42" i="38"/>
  <c r="N43" i="38"/>
  <c r="D45" i="38"/>
  <c r="I49" i="38"/>
  <c r="Q49" i="38"/>
  <c r="M50" i="38"/>
  <c r="R51" i="38"/>
  <c r="I15" i="38"/>
  <c r="D20" i="38"/>
  <c r="Q22" i="38"/>
  <c r="I24" i="38"/>
  <c r="N25" i="38"/>
  <c r="D27" i="38"/>
  <c r="I31" i="38"/>
  <c r="Q31" i="38"/>
  <c r="M32" i="38"/>
  <c r="R33" i="38"/>
  <c r="D36" i="38"/>
  <c r="Q38" i="38"/>
  <c r="N41" i="38"/>
  <c r="D43" i="38"/>
  <c r="I47" i="38"/>
  <c r="Q47" i="38"/>
  <c r="M48" i="38"/>
  <c r="R49" i="38"/>
  <c r="D52" i="38"/>
  <c r="D18" i="38"/>
  <c r="M21" i="38"/>
  <c r="D25" i="38"/>
  <c r="I29" i="38"/>
  <c r="Q29" i="38"/>
  <c r="D34" i="38"/>
  <c r="M37" i="38"/>
  <c r="D41" i="38"/>
  <c r="I45" i="38"/>
  <c r="Q45" i="38"/>
  <c r="D50" i="38"/>
  <c r="D6" i="37"/>
  <c r="G6" i="37" s="1"/>
  <c r="N37" i="37"/>
  <c r="N35" i="37"/>
  <c r="D37" i="37"/>
  <c r="D19" i="37"/>
  <c r="D17" i="37"/>
  <c r="I17" i="37" s="1"/>
  <c r="I21" i="37"/>
  <c r="Q21" i="37"/>
  <c r="M22" i="37"/>
  <c r="Q28" i="37"/>
  <c r="N31" i="37"/>
  <c r="D33" i="37"/>
  <c r="I37" i="37"/>
  <c r="Q37" i="37"/>
  <c r="M38" i="37"/>
  <c r="Q44" i="37"/>
  <c r="N47" i="37"/>
  <c r="D49" i="37"/>
  <c r="N21" i="37"/>
  <c r="D21" i="37"/>
  <c r="N51" i="37"/>
  <c r="D15" i="37"/>
  <c r="I15" i="37" s="1"/>
  <c r="I19" i="37"/>
  <c r="Q19" i="37"/>
  <c r="M20" i="37"/>
  <c r="R21" i="37"/>
  <c r="D24" i="37"/>
  <c r="Q26" i="37"/>
  <c r="M27" i="37"/>
  <c r="I28" i="37"/>
  <c r="N29" i="37"/>
  <c r="D31" i="37"/>
  <c r="I35" i="37"/>
  <c r="Q35" i="37"/>
  <c r="M36" i="37"/>
  <c r="R37" i="37"/>
  <c r="D40" i="37"/>
  <c r="Q42" i="37"/>
  <c r="M43" i="37"/>
  <c r="I44" i="37"/>
  <c r="N45" i="37"/>
  <c r="D47" i="37"/>
  <c r="I51" i="37"/>
  <c r="Q51" i="37"/>
  <c r="M52" i="37"/>
  <c r="N33" i="37"/>
  <c r="D35" i="37"/>
  <c r="N49" i="37"/>
  <c r="D51" i="37"/>
  <c r="R19" i="37"/>
  <c r="D22" i="37"/>
  <c r="N27" i="37"/>
  <c r="I33" i="37"/>
  <c r="Q33" i="37"/>
  <c r="M34" i="37"/>
  <c r="R35" i="37"/>
  <c r="D38" i="37"/>
  <c r="N43" i="37"/>
  <c r="I49" i="37"/>
  <c r="Q49" i="37"/>
  <c r="M50" i="37"/>
  <c r="R51" i="37"/>
  <c r="N19" i="37"/>
  <c r="D20" i="37"/>
  <c r="Q22" i="37"/>
  <c r="M23" i="37"/>
  <c r="I24" i="37"/>
  <c r="N25" i="37"/>
  <c r="D27" i="37"/>
  <c r="I31" i="37"/>
  <c r="Q31" i="37"/>
  <c r="M32" i="37"/>
  <c r="R33" i="37"/>
  <c r="D36" i="37"/>
  <c r="Q38" i="37"/>
  <c r="N41" i="37"/>
  <c r="D43" i="37"/>
  <c r="I47" i="37"/>
  <c r="Q47" i="37"/>
  <c r="M48" i="37"/>
  <c r="R49" i="37"/>
  <c r="D52" i="37"/>
  <c r="D18" i="37"/>
  <c r="M21" i="37"/>
  <c r="D25" i="37"/>
  <c r="I29" i="37"/>
  <c r="Q29" i="37"/>
  <c r="D34" i="37"/>
  <c r="M37" i="37"/>
  <c r="D41" i="37"/>
  <c r="I45" i="37"/>
  <c r="Q45" i="37"/>
  <c r="D50" i="37"/>
  <c r="N19" i="36"/>
  <c r="D21" i="36"/>
  <c r="N35" i="36"/>
  <c r="D37" i="36"/>
  <c r="N51" i="36"/>
  <c r="N37" i="36"/>
  <c r="D6" i="36"/>
  <c r="G6" i="36" s="1"/>
  <c r="I16" i="36"/>
  <c r="N33" i="36"/>
  <c r="D35" i="36"/>
  <c r="I48" i="36"/>
  <c r="N49" i="36"/>
  <c r="D51" i="36"/>
  <c r="D17" i="36"/>
  <c r="I21" i="36"/>
  <c r="Q21" i="36"/>
  <c r="M22" i="36"/>
  <c r="N31" i="36"/>
  <c r="D33" i="36"/>
  <c r="I37" i="36"/>
  <c r="Q37" i="36"/>
  <c r="M38" i="36"/>
  <c r="N47" i="36"/>
  <c r="D49" i="36"/>
  <c r="D15" i="36"/>
  <c r="I15" i="36" s="1"/>
  <c r="I19" i="36"/>
  <c r="Q19" i="36"/>
  <c r="M20" i="36"/>
  <c r="R21" i="36"/>
  <c r="N29" i="36"/>
  <c r="D31" i="36"/>
  <c r="I35" i="36"/>
  <c r="Q35" i="36"/>
  <c r="M36" i="36"/>
  <c r="R37" i="36"/>
  <c r="I44" i="36"/>
  <c r="N45" i="36"/>
  <c r="D47" i="36"/>
  <c r="I51" i="36"/>
  <c r="Q51" i="36"/>
  <c r="M52" i="36"/>
  <c r="N21" i="36"/>
  <c r="I17" i="36"/>
  <c r="R19" i="36"/>
  <c r="D22" i="36"/>
  <c r="Q24" i="36"/>
  <c r="M25" i="36"/>
  <c r="I26" i="36"/>
  <c r="N27" i="36"/>
  <c r="D29" i="36"/>
  <c r="I33" i="36"/>
  <c r="Q33" i="36"/>
  <c r="M34" i="36"/>
  <c r="R35" i="36"/>
  <c r="D38" i="36"/>
  <c r="M41" i="36"/>
  <c r="I42" i="36"/>
  <c r="N43" i="36"/>
  <c r="D45" i="36"/>
  <c r="I49" i="36"/>
  <c r="Q49" i="36"/>
  <c r="M50" i="36"/>
  <c r="R51" i="36"/>
  <c r="D20" i="36"/>
  <c r="Q22" i="36"/>
  <c r="M23" i="36"/>
  <c r="I24" i="36"/>
  <c r="N25" i="36"/>
  <c r="D27" i="36"/>
  <c r="I31" i="36"/>
  <c r="Q31" i="36"/>
  <c r="M32" i="36"/>
  <c r="R33" i="36"/>
  <c r="D36" i="36"/>
  <c r="Q38" i="36"/>
  <c r="N41" i="36"/>
  <c r="D43" i="36"/>
  <c r="I47" i="36"/>
  <c r="Q47" i="36"/>
  <c r="M48" i="36"/>
  <c r="R49" i="36"/>
  <c r="D52" i="36"/>
  <c r="D18" i="36"/>
  <c r="M21" i="36"/>
  <c r="D25" i="36"/>
  <c r="I29" i="36"/>
  <c r="Q29" i="36"/>
  <c r="D34" i="36"/>
  <c r="M37" i="36"/>
  <c r="D41" i="36"/>
  <c r="I45" i="36"/>
  <c r="Q45" i="36"/>
  <c r="D50" i="36"/>
  <c r="N21" i="35"/>
  <c r="N37" i="35"/>
  <c r="N19" i="35"/>
  <c r="D21" i="35"/>
  <c r="M33" i="35"/>
  <c r="I34" i="35"/>
  <c r="N35" i="35"/>
  <c r="D37" i="35"/>
  <c r="M49" i="35"/>
  <c r="I50" i="35"/>
  <c r="N51" i="35"/>
  <c r="N33" i="35"/>
  <c r="N49" i="35"/>
  <c r="D17" i="35"/>
  <c r="I21" i="35"/>
  <c r="Q21" i="35"/>
  <c r="M22" i="35"/>
  <c r="Q28" i="35"/>
  <c r="N31" i="35"/>
  <c r="D33" i="35"/>
  <c r="I37" i="35"/>
  <c r="Q37" i="35"/>
  <c r="M38" i="35"/>
  <c r="Q44" i="35"/>
  <c r="N47" i="35"/>
  <c r="D49" i="35"/>
  <c r="D15" i="35"/>
  <c r="I15" i="35" s="1"/>
  <c r="I19" i="35"/>
  <c r="Q19" i="35"/>
  <c r="M20" i="35"/>
  <c r="R21" i="35"/>
  <c r="D24" i="35"/>
  <c r="Q26" i="35"/>
  <c r="M27" i="35"/>
  <c r="I28" i="35"/>
  <c r="N29" i="35"/>
  <c r="D31" i="35"/>
  <c r="I35" i="35"/>
  <c r="Q35" i="35"/>
  <c r="M36" i="35"/>
  <c r="R37" i="35"/>
  <c r="D40" i="35"/>
  <c r="Q42" i="35"/>
  <c r="M43" i="35"/>
  <c r="I44" i="35"/>
  <c r="N45" i="35"/>
  <c r="D47" i="35"/>
  <c r="I51" i="35"/>
  <c r="Q51" i="35"/>
  <c r="M52" i="35"/>
  <c r="I16" i="35"/>
  <c r="I17" i="35"/>
  <c r="R19" i="35"/>
  <c r="D22" i="35"/>
  <c r="N27" i="35"/>
  <c r="I33" i="35"/>
  <c r="Q33" i="35"/>
  <c r="M34" i="35"/>
  <c r="R35" i="35"/>
  <c r="D38" i="35"/>
  <c r="N43" i="35"/>
  <c r="I49" i="35"/>
  <c r="Q49" i="35"/>
  <c r="M50" i="35"/>
  <c r="R51" i="35"/>
  <c r="D20" i="35"/>
  <c r="Q22" i="35"/>
  <c r="N25" i="35"/>
  <c r="D27" i="35"/>
  <c r="I31" i="35"/>
  <c r="Q31" i="35"/>
  <c r="M32" i="35"/>
  <c r="R33" i="35"/>
  <c r="D36" i="35"/>
  <c r="Q38" i="35"/>
  <c r="N41" i="35"/>
  <c r="D43" i="35"/>
  <c r="I47" i="35"/>
  <c r="Q47" i="35"/>
  <c r="M48" i="35"/>
  <c r="R49" i="35"/>
  <c r="D52" i="35"/>
  <c r="D18" i="35"/>
  <c r="M21" i="35"/>
  <c r="D25" i="35"/>
  <c r="I29" i="35"/>
  <c r="Q29" i="35"/>
  <c r="D34" i="35"/>
  <c r="M37" i="35"/>
  <c r="D41" i="35"/>
  <c r="I45" i="35"/>
  <c r="Q45" i="35"/>
  <c r="D50" i="35"/>
  <c r="N37" i="34"/>
  <c r="N19" i="34"/>
  <c r="D21" i="34"/>
  <c r="I34" i="34"/>
  <c r="N35" i="34"/>
  <c r="D37" i="34"/>
  <c r="I50" i="34"/>
  <c r="N51" i="34"/>
  <c r="N21" i="34"/>
  <c r="I16" i="34"/>
  <c r="M31" i="34"/>
  <c r="I32" i="34"/>
  <c r="N33" i="34"/>
  <c r="D35" i="34"/>
  <c r="M47" i="34"/>
  <c r="I48" i="34"/>
  <c r="N49" i="34"/>
  <c r="D51" i="34"/>
  <c r="D17" i="34"/>
  <c r="I21" i="34"/>
  <c r="Q21" i="34"/>
  <c r="M22" i="34"/>
  <c r="N31" i="34"/>
  <c r="D33" i="34"/>
  <c r="I37" i="34"/>
  <c r="Q37" i="34"/>
  <c r="M38" i="34"/>
  <c r="N47" i="34"/>
  <c r="D49" i="34"/>
  <c r="D15" i="34"/>
  <c r="I15" i="34" s="1"/>
  <c r="I19" i="34"/>
  <c r="Q19" i="34"/>
  <c r="M20" i="34"/>
  <c r="R21" i="34"/>
  <c r="M27" i="34"/>
  <c r="I28" i="34"/>
  <c r="N29" i="34"/>
  <c r="D31" i="34"/>
  <c r="I35" i="34"/>
  <c r="Q35" i="34"/>
  <c r="M36" i="34"/>
  <c r="R37" i="34"/>
  <c r="D40" i="34"/>
  <c r="Q42" i="34"/>
  <c r="M43" i="34"/>
  <c r="I44" i="34"/>
  <c r="N45" i="34"/>
  <c r="D47" i="34"/>
  <c r="I51" i="34"/>
  <c r="Q51" i="34"/>
  <c r="M52" i="34"/>
  <c r="I17" i="34"/>
  <c r="R19" i="34"/>
  <c r="D22" i="34"/>
  <c r="N27" i="34"/>
  <c r="D29" i="34"/>
  <c r="I33" i="34"/>
  <c r="Q33" i="34"/>
  <c r="M34" i="34"/>
  <c r="R35" i="34"/>
  <c r="D38" i="34"/>
  <c r="N43" i="34"/>
  <c r="D45" i="34"/>
  <c r="I49" i="34"/>
  <c r="Q49" i="34"/>
  <c r="M50" i="34"/>
  <c r="R51" i="34"/>
  <c r="D20" i="34"/>
  <c r="Q22" i="34"/>
  <c r="M23" i="34"/>
  <c r="I24" i="34"/>
  <c r="N25" i="34"/>
  <c r="D27" i="34"/>
  <c r="I31" i="34"/>
  <c r="Q31" i="34"/>
  <c r="M32" i="34"/>
  <c r="R33" i="34"/>
  <c r="D36" i="34"/>
  <c r="Q38" i="34"/>
  <c r="M39" i="34"/>
  <c r="I40" i="34"/>
  <c r="N41" i="34"/>
  <c r="D43" i="34"/>
  <c r="I47" i="34"/>
  <c r="Q47" i="34"/>
  <c r="M48" i="34"/>
  <c r="R49" i="34"/>
  <c r="D52" i="34"/>
  <c r="D18" i="34"/>
  <c r="M21" i="34"/>
  <c r="D25" i="34"/>
  <c r="I29" i="34"/>
  <c r="Q29" i="34"/>
  <c r="D34" i="34"/>
  <c r="M37" i="34"/>
  <c r="D41" i="34"/>
  <c r="I45" i="34"/>
  <c r="Q45" i="34"/>
  <c r="D50" i="34"/>
  <c r="D34" i="33"/>
  <c r="N39" i="33"/>
  <c r="R47" i="33"/>
  <c r="D50" i="33"/>
  <c r="I13" i="33"/>
  <c r="D16" i="33"/>
  <c r="M19" i="33"/>
  <c r="I20" i="33"/>
  <c r="N21" i="33"/>
  <c r="D23" i="33"/>
  <c r="I27" i="33"/>
  <c r="Q27" i="33"/>
  <c r="M28" i="33"/>
  <c r="R29" i="33"/>
  <c r="D32" i="33"/>
  <c r="Q34" i="33"/>
  <c r="M35" i="33"/>
  <c r="I36" i="33"/>
  <c r="N37" i="33"/>
  <c r="D39" i="33"/>
  <c r="I43" i="33"/>
  <c r="Q43" i="33"/>
  <c r="M44" i="33"/>
  <c r="R45" i="33"/>
  <c r="D48" i="33"/>
  <c r="Q50" i="33"/>
  <c r="M51" i="33"/>
  <c r="I52" i="33"/>
  <c r="D18" i="33"/>
  <c r="R31" i="33"/>
  <c r="I18" i="33"/>
  <c r="N19" i="33"/>
  <c r="R27" i="33"/>
  <c r="Q32" i="33"/>
  <c r="M33" i="33"/>
  <c r="I34" i="33"/>
  <c r="N35" i="33"/>
  <c r="R43" i="33"/>
  <c r="Q48" i="33"/>
  <c r="M49" i="33"/>
  <c r="I50" i="33"/>
  <c r="N51" i="33"/>
  <c r="N47" i="33"/>
  <c r="D49" i="33"/>
  <c r="D15" i="33"/>
  <c r="I19" i="33"/>
  <c r="Q19" i="33"/>
  <c r="M20" i="33"/>
  <c r="D24" i="33"/>
  <c r="Q26" i="33"/>
  <c r="M27" i="33"/>
  <c r="I28" i="33"/>
  <c r="D31" i="33"/>
  <c r="I35" i="33"/>
  <c r="Q35" i="33"/>
  <c r="M36" i="33"/>
  <c r="D40" i="33"/>
  <c r="Q42" i="33"/>
  <c r="M43" i="33"/>
  <c r="I44" i="33"/>
  <c r="N45" i="33"/>
  <c r="D47" i="33"/>
  <c r="I51" i="33"/>
  <c r="Q51" i="33"/>
  <c r="M52" i="33"/>
  <c r="D17" i="33"/>
  <c r="N31" i="33"/>
  <c r="I17" i="33"/>
  <c r="N27" i="33"/>
  <c r="I33" i="33"/>
  <c r="Q33" i="33"/>
  <c r="M34" i="33"/>
  <c r="N43" i="33"/>
  <c r="I49" i="33"/>
  <c r="Q49" i="33"/>
  <c r="M50" i="33"/>
  <c r="I15" i="33"/>
  <c r="D20" i="33"/>
  <c r="M23" i="33"/>
  <c r="D27" i="33"/>
  <c r="I31" i="33"/>
  <c r="Q31" i="33"/>
  <c r="R33" i="33"/>
  <c r="D36" i="33"/>
  <c r="M39" i="33"/>
  <c r="D43" i="33"/>
  <c r="I47" i="33"/>
  <c r="Q47" i="33"/>
  <c r="D52" i="33"/>
  <c r="N33" i="33"/>
  <c r="R51" i="32"/>
  <c r="R49" i="32"/>
  <c r="R47" i="32"/>
  <c r="R45" i="32"/>
  <c r="R43" i="32"/>
  <c r="R41" i="32"/>
  <c r="R39" i="32"/>
  <c r="R37" i="32"/>
  <c r="R35" i="32"/>
  <c r="R33" i="32"/>
  <c r="R31" i="32"/>
  <c r="R29" i="32"/>
  <c r="R27" i="32"/>
  <c r="R25" i="32"/>
  <c r="R23" i="32"/>
  <c r="R21" i="32"/>
  <c r="R19" i="32"/>
  <c r="R51" i="31"/>
  <c r="R49" i="31"/>
  <c r="R47" i="31"/>
  <c r="R45" i="31"/>
  <c r="R43" i="31"/>
  <c r="R41" i="31"/>
  <c r="R39" i="31"/>
  <c r="R37" i="31"/>
  <c r="R35" i="31"/>
  <c r="R33" i="31"/>
  <c r="R31" i="31"/>
  <c r="R29" i="31"/>
  <c r="R27" i="31"/>
  <c r="R25" i="31"/>
  <c r="R23" i="31"/>
  <c r="R21" i="31"/>
  <c r="R19" i="31"/>
  <c r="R51" i="30"/>
  <c r="R49" i="30"/>
  <c r="R47" i="30"/>
  <c r="R45" i="30"/>
  <c r="R43" i="30"/>
  <c r="R41" i="30"/>
  <c r="R39" i="30"/>
  <c r="R37" i="30"/>
  <c r="R35" i="30"/>
  <c r="R33" i="30"/>
  <c r="R31" i="30"/>
  <c r="R29" i="30"/>
  <c r="R27" i="30"/>
  <c r="R25" i="30"/>
  <c r="R23" i="30"/>
  <c r="R21" i="30"/>
  <c r="R19" i="30"/>
  <c r="R51" i="29"/>
  <c r="R49" i="29"/>
  <c r="R47" i="29"/>
  <c r="R45" i="29"/>
  <c r="R43" i="29"/>
  <c r="R41" i="29"/>
  <c r="R39" i="29"/>
  <c r="R37" i="29"/>
  <c r="R35" i="29"/>
  <c r="R33" i="29"/>
  <c r="R31" i="29"/>
  <c r="R29" i="29"/>
  <c r="R27" i="29"/>
  <c r="R25" i="29"/>
  <c r="R23" i="29"/>
  <c r="R21" i="29"/>
  <c r="R19" i="29"/>
  <c r="R51" i="28"/>
  <c r="R49" i="28"/>
  <c r="R47" i="28"/>
  <c r="R45" i="28"/>
  <c r="R43" i="28"/>
  <c r="R41" i="28"/>
  <c r="R39" i="28"/>
  <c r="R37" i="28"/>
  <c r="R35" i="28"/>
  <c r="R33" i="28"/>
  <c r="R31" i="28"/>
  <c r="R29" i="28"/>
  <c r="R27" i="28"/>
  <c r="R25" i="28"/>
  <c r="R23" i="28"/>
  <c r="R21" i="28"/>
  <c r="R19" i="28"/>
  <c r="R51" i="27"/>
  <c r="R49" i="27"/>
  <c r="R47" i="27"/>
  <c r="R45" i="27"/>
  <c r="R43" i="27"/>
  <c r="R41" i="27"/>
  <c r="R39" i="27"/>
  <c r="R37" i="27"/>
  <c r="R35" i="27"/>
  <c r="R33" i="27"/>
  <c r="R31" i="27"/>
  <c r="R29" i="27"/>
  <c r="R27" i="27"/>
  <c r="R25" i="27"/>
  <c r="R23" i="27"/>
  <c r="R21" i="27"/>
  <c r="R19" i="27"/>
  <c r="R51" i="1"/>
  <c r="R49" i="1"/>
  <c r="R47" i="1"/>
  <c r="R45" i="1"/>
  <c r="R43" i="1"/>
  <c r="R41" i="1"/>
  <c r="R39" i="1"/>
  <c r="R37" i="1"/>
  <c r="R35" i="1"/>
  <c r="R33" i="1"/>
  <c r="R31" i="1"/>
  <c r="R29" i="1"/>
  <c r="R27" i="1"/>
  <c r="R25" i="1"/>
  <c r="R23" i="1"/>
  <c r="R21" i="1"/>
  <c r="R19" i="1"/>
  <c r="I15" i="44" l="1"/>
  <c r="I16" i="41"/>
  <c r="I15" i="40"/>
  <c r="G6" i="34"/>
  <c r="I18" i="49"/>
  <c r="I18" i="47"/>
  <c r="I18" i="46"/>
  <c r="I18" i="45"/>
  <c r="I17" i="44"/>
  <c r="I18" i="44"/>
  <c r="I15" i="42"/>
  <c r="I18" i="42"/>
  <c r="I17" i="42"/>
  <c r="I18" i="41"/>
  <c r="I18" i="40"/>
  <c r="I15" i="39"/>
  <c r="I18" i="38"/>
  <c r="I18" i="37"/>
  <c r="I18" i="36"/>
  <c r="I18" i="35"/>
  <c r="I18" i="34"/>
  <c r="I16" i="33"/>
  <c r="Q52" i="1"/>
  <c r="Q51" i="1"/>
  <c r="Q50" i="1"/>
  <c r="Q49" i="1"/>
  <c r="Q48" i="1"/>
  <c r="Q47" i="1"/>
  <c r="Q46" i="1"/>
  <c r="Q45" i="1"/>
  <c r="Q44" i="1"/>
  <c r="Q43" i="1"/>
  <c r="Q42" i="1"/>
  <c r="Q41" i="1"/>
  <c r="Q40" i="1"/>
  <c r="Q39" i="1"/>
  <c r="Q38" i="1"/>
  <c r="Q37" i="1"/>
  <c r="Q36" i="1"/>
  <c r="Q35" i="1"/>
  <c r="Q34" i="1"/>
  <c r="Q33" i="1"/>
  <c r="Q32" i="1"/>
  <c r="Q31" i="1"/>
  <c r="Q30" i="1"/>
  <c r="Q29" i="1"/>
  <c r="Q28" i="1"/>
  <c r="Q27" i="1"/>
  <c r="Q26" i="1"/>
  <c r="Q25" i="1"/>
  <c r="Q24" i="1"/>
  <c r="Q23" i="1"/>
  <c r="Q22" i="1"/>
  <c r="Q21" i="1"/>
  <c r="Q20" i="1"/>
  <c r="Q19" i="1"/>
  <c r="N51" i="1"/>
  <c r="N49" i="1"/>
  <c r="N47" i="1"/>
  <c r="N45" i="1"/>
  <c r="N43" i="1"/>
  <c r="N41" i="1"/>
  <c r="N39" i="1"/>
  <c r="N37" i="1"/>
  <c r="N35" i="1"/>
  <c r="N33" i="1"/>
  <c r="N31" i="1"/>
  <c r="N29" i="1"/>
  <c r="N27" i="1"/>
  <c r="N25" i="1"/>
  <c r="N23" i="1"/>
  <c r="N21" i="1"/>
  <c r="N19" i="1"/>
  <c r="M52" i="1"/>
  <c r="M51" i="1"/>
  <c r="M50" i="1"/>
  <c r="M49" i="1"/>
  <c r="M48" i="1"/>
  <c r="M47" i="1"/>
  <c r="M46" i="1"/>
  <c r="M45" i="1"/>
  <c r="M44" i="1"/>
  <c r="M43" i="1"/>
  <c r="M42" i="1"/>
  <c r="M41" i="1"/>
  <c r="M40" i="1"/>
  <c r="M39" i="1"/>
  <c r="M38" i="1"/>
  <c r="M37" i="1"/>
  <c r="M36" i="1"/>
  <c r="M35" i="1"/>
  <c r="M34" i="1"/>
  <c r="M33" i="1"/>
  <c r="M32" i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3" i="1"/>
  <c r="I14" i="1"/>
  <c r="D17" i="1" l="1"/>
  <c r="D18" i="1"/>
  <c r="F18" i="1" l="1"/>
  <c r="I18" i="1"/>
  <c r="F17" i="1"/>
  <c r="I17" i="1"/>
  <c r="L52" i="1"/>
  <c r="L51" i="1"/>
  <c r="L50" i="1"/>
  <c r="L49" i="1"/>
  <c r="L48" i="1"/>
  <c r="L47" i="1"/>
  <c r="L46" i="1"/>
  <c r="L45" i="1"/>
  <c r="L44" i="1"/>
  <c r="L43" i="1"/>
  <c r="L42" i="1"/>
  <c r="L41" i="1"/>
  <c r="L40" i="1"/>
  <c r="L39" i="1"/>
  <c r="L38" i="1"/>
  <c r="L37" i="1"/>
  <c r="L36" i="1"/>
  <c r="L35" i="1"/>
  <c r="L34" i="1"/>
  <c r="L33" i="1"/>
  <c r="L32" i="1"/>
  <c r="L31" i="1"/>
  <c r="L30" i="1"/>
  <c r="L29" i="1"/>
  <c r="L28" i="1"/>
  <c r="L27" i="1"/>
  <c r="L26" i="1"/>
  <c r="L25" i="1"/>
  <c r="L24" i="1"/>
  <c r="L23" i="1"/>
  <c r="L22" i="1"/>
  <c r="L21" i="1"/>
  <c r="L20" i="1"/>
  <c r="L19" i="1"/>
  <c r="L14" i="1"/>
  <c r="D52" i="1" l="1"/>
  <c r="O4" i="32" l="1"/>
  <c r="O4" i="31"/>
  <c r="O4" i="30"/>
  <c r="O4" i="29"/>
  <c r="O4" i="28"/>
  <c r="O4" i="27"/>
  <c r="B51" i="32" l="1"/>
  <c r="B49" i="32"/>
  <c r="B47" i="32"/>
  <c r="B45" i="32"/>
  <c r="B43" i="32"/>
  <c r="B41" i="32"/>
  <c r="B39" i="32"/>
  <c r="B37" i="32"/>
  <c r="B35" i="32"/>
  <c r="B33" i="32"/>
  <c r="B31" i="32"/>
  <c r="B29" i="32"/>
  <c r="B27" i="32"/>
  <c r="B25" i="32"/>
  <c r="D24" i="32"/>
  <c r="D23" i="32"/>
  <c r="B23" i="32"/>
  <c r="B21" i="32"/>
  <c r="B19" i="32"/>
  <c r="H5" i="32"/>
  <c r="D5" i="32"/>
  <c r="D4" i="32"/>
  <c r="D6" i="32" l="1"/>
  <c r="G6" i="32" s="1"/>
  <c r="L6" i="32"/>
  <c r="Q38" i="32"/>
  <c r="M38" i="32"/>
  <c r="I38" i="32"/>
  <c r="I37" i="32"/>
  <c r="Q37" i="32"/>
  <c r="N37" i="32"/>
  <c r="M37" i="32"/>
  <c r="Q40" i="32"/>
  <c r="M40" i="32"/>
  <c r="I40" i="32"/>
  <c r="N39" i="32"/>
  <c r="Q39" i="32"/>
  <c r="M39" i="32"/>
  <c r="I39" i="32"/>
  <c r="Q42" i="32"/>
  <c r="M42" i="32"/>
  <c r="I42" i="32"/>
  <c r="Q41" i="32"/>
  <c r="M41" i="32"/>
  <c r="I41" i="32"/>
  <c r="N41" i="32"/>
  <c r="Q28" i="32"/>
  <c r="M28" i="32"/>
  <c r="I28" i="32"/>
  <c r="Q27" i="32"/>
  <c r="M27" i="32"/>
  <c r="I27" i="32"/>
  <c r="N27" i="32"/>
  <c r="Q44" i="32"/>
  <c r="M44" i="32"/>
  <c r="I44" i="32"/>
  <c r="Q43" i="32"/>
  <c r="M43" i="32"/>
  <c r="I43" i="32"/>
  <c r="N43" i="32"/>
  <c r="N45" i="32"/>
  <c r="Q46" i="32"/>
  <c r="M46" i="32"/>
  <c r="I46" i="32"/>
  <c r="Q45" i="32"/>
  <c r="M45" i="32"/>
  <c r="I45" i="32"/>
  <c r="Q26" i="32"/>
  <c r="M26" i="32"/>
  <c r="I26" i="32"/>
  <c r="Q25" i="32"/>
  <c r="M25" i="32"/>
  <c r="I25" i="32"/>
  <c r="N25" i="32"/>
  <c r="N29" i="32"/>
  <c r="Q30" i="32"/>
  <c r="M30" i="32"/>
  <c r="I30" i="32"/>
  <c r="I29" i="32"/>
  <c r="M29" i="32"/>
  <c r="Q29" i="32"/>
  <c r="Q20" i="32"/>
  <c r="N19" i="32"/>
  <c r="M20" i="32"/>
  <c r="I20" i="32"/>
  <c r="Q19" i="32"/>
  <c r="M19" i="32"/>
  <c r="I19" i="32"/>
  <c r="N31" i="32"/>
  <c r="Q32" i="32"/>
  <c r="M32" i="32"/>
  <c r="I32" i="32"/>
  <c r="I31" i="32"/>
  <c r="Q31" i="32"/>
  <c r="M31" i="32"/>
  <c r="N47" i="32"/>
  <c r="Q48" i="32"/>
  <c r="M48" i="32"/>
  <c r="I48" i="32"/>
  <c r="Q47" i="32"/>
  <c r="M47" i="32"/>
  <c r="I47" i="32"/>
  <c r="N49" i="32"/>
  <c r="Q50" i="32"/>
  <c r="M50" i="32"/>
  <c r="I50" i="32"/>
  <c r="Q49" i="32"/>
  <c r="M49" i="32"/>
  <c r="I49" i="32"/>
  <c r="Q22" i="32"/>
  <c r="M22" i="32"/>
  <c r="I22" i="32"/>
  <c r="M21" i="32"/>
  <c r="Q21" i="32"/>
  <c r="N21" i="32"/>
  <c r="I21" i="32"/>
  <c r="N33" i="32"/>
  <c r="Q34" i="32"/>
  <c r="M34" i="32"/>
  <c r="I34" i="32"/>
  <c r="Q33" i="32"/>
  <c r="M33" i="32"/>
  <c r="I33" i="32"/>
  <c r="Q24" i="32"/>
  <c r="M24" i="32"/>
  <c r="I24" i="32"/>
  <c r="N23" i="32"/>
  <c r="M23" i="32"/>
  <c r="I23" i="32"/>
  <c r="Q23" i="32"/>
  <c r="Q36" i="32"/>
  <c r="N35" i="32"/>
  <c r="M36" i="32"/>
  <c r="I36" i="32"/>
  <c r="Q35" i="32"/>
  <c r="M35" i="32"/>
  <c r="I35" i="32"/>
  <c r="Q52" i="32"/>
  <c r="N51" i="32"/>
  <c r="M52" i="32"/>
  <c r="I52" i="32"/>
  <c r="Q51" i="32"/>
  <c r="M51" i="32"/>
  <c r="I51" i="32"/>
  <c r="P40" i="32"/>
  <c r="P39" i="32"/>
  <c r="P27" i="32"/>
  <c r="P28" i="32"/>
  <c r="P43" i="32"/>
  <c r="P44" i="32"/>
  <c r="P38" i="32"/>
  <c r="P37" i="32"/>
  <c r="P26" i="32"/>
  <c r="P25" i="32"/>
  <c r="P42" i="32"/>
  <c r="P41" i="32"/>
  <c r="P30" i="32"/>
  <c r="P29" i="32"/>
  <c r="P50" i="32"/>
  <c r="P49" i="32"/>
  <c r="P46" i="32"/>
  <c r="P45" i="32"/>
  <c r="P20" i="32"/>
  <c r="P19" i="32"/>
  <c r="P32" i="32"/>
  <c r="P31" i="32"/>
  <c r="P48" i="32"/>
  <c r="P47" i="32"/>
  <c r="P22" i="32"/>
  <c r="P21" i="32"/>
  <c r="P34" i="32"/>
  <c r="P33" i="32"/>
  <c r="P24" i="32"/>
  <c r="P23" i="32"/>
  <c r="P35" i="32"/>
  <c r="P36" i="32"/>
  <c r="P52" i="32"/>
  <c r="P51" i="32"/>
  <c r="K48" i="32"/>
  <c r="K47" i="32"/>
  <c r="L48" i="32"/>
  <c r="L47" i="32"/>
  <c r="K26" i="32"/>
  <c r="K25" i="32"/>
  <c r="L26" i="32"/>
  <c r="L25" i="32"/>
  <c r="D25" i="32"/>
  <c r="K28" i="32"/>
  <c r="K27" i="32"/>
  <c r="L28" i="32"/>
  <c r="L27" i="32"/>
  <c r="K50" i="32"/>
  <c r="K49" i="32"/>
  <c r="L49" i="32"/>
  <c r="L50" i="32"/>
  <c r="D49" i="32"/>
  <c r="K22" i="32"/>
  <c r="K21" i="32"/>
  <c r="L21" i="32"/>
  <c r="L22" i="32"/>
  <c r="K34" i="32"/>
  <c r="K33" i="32"/>
  <c r="L33" i="32"/>
  <c r="L34" i="32"/>
  <c r="D33" i="32"/>
  <c r="K36" i="32"/>
  <c r="K35" i="32"/>
  <c r="L36" i="32"/>
  <c r="L35" i="32"/>
  <c r="K42" i="32"/>
  <c r="K41" i="32"/>
  <c r="L41" i="32"/>
  <c r="L42" i="32"/>
  <c r="D41" i="32"/>
  <c r="K44" i="32"/>
  <c r="K43" i="32"/>
  <c r="L44" i="32"/>
  <c r="L43" i="32"/>
  <c r="K46" i="32"/>
  <c r="K45" i="32"/>
  <c r="L45" i="32"/>
  <c r="L46" i="32"/>
  <c r="D48" i="32"/>
  <c r="K30" i="32"/>
  <c r="K29" i="32"/>
  <c r="L29" i="32"/>
  <c r="L30" i="32"/>
  <c r="D40" i="32"/>
  <c r="K40" i="32"/>
  <c r="K39" i="32"/>
  <c r="L40" i="32"/>
  <c r="L39" i="32"/>
  <c r="K52" i="32"/>
  <c r="K51" i="32"/>
  <c r="L52" i="32"/>
  <c r="L51" i="32"/>
  <c r="K20" i="32"/>
  <c r="K19" i="32"/>
  <c r="L20" i="32"/>
  <c r="L19" i="32"/>
  <c r="K24" i="32"/>
  <c r="K23" i="32"/>
  <c r="L24" i="32"/>
  <c r="L23" i="32"/>
  <c r="K32" i="32"/>
  <c r="K31" i="32"/>
  <c r="L32" i="32"/>
  <c r="L31" i="32"/>
  <c r="K38" i="32"/>
  <c r="K37" i="32"/>
  <c r="L37" i="32"/>
  <c r="L38" i="32"/>
  <c r="D20" i="32"/>
  <c r="D21" i="32"/>
  <c r="D31" i="32"/>
  <c r="D47" i="32"/>
  <c r="D22" i="32"/>
  <c r="D19" i="32"/>
  <c r="D32" i="32"/>
  <c r="D39" i="32"/>
  <c r="D26" i="32"/>
  <c r="D27" i="32"/>
  <c r="D34" i="32"/>
  <c r="D35" i="32"/>
  <c r="D42" i="32"/>
  <c r="D43" i="32"/>
  <c r="D50" i="32"/>
  <c r="D30" i="32"/>
  <c r="D38" i="32"/>
  <c r="D46" i="32"/>
  <c r="D52" i="32"/>
  <c r="D28" i="32"/>
  <c r="D29" i="32"/>
  <c r="D36" i="32"/>
  <c r="D37" i="32"/>
  <c r="D44" i="32"/>
  <c r="D45" i="32"/>
  <c r="D51" i="32"/>
  <c r="B51" i="31"/>
  <c r="B49" i="31"/>
  <c r="B47" i="31"/>
  <c r="B45" i="31"/>
  <c r="B43" i="31"/>
  <c r="B41" i="31"/>
  <c r="B39" i="31"/>
  <c r="B37" i="31"/>
  <c r="B35" i="31"/>
  <c r="B33" i="31"/>
  <c r="B31" i="31"/>
  <c r="B29" i="31"/>
  <c r="B27" i="31"/>
  <c r="B25" i="31"/>
  <c r="B23" i="31"/>
  <c r="B21" i="31"/>
  <c r="B19" i="31"/>
  <c r="H5" i="31"/>
  <c r="D5" i="31"/>
  <c r="D4" i="31"/>
  <c r="D6" i="31" l="1"/>
  <c r="G6" i="31" s="1"/>
  <c r="L6" i="31"/>
  <c r="N21" i="31"/>
  <c r="Q22" i="31"/>
  <c r="M22" i="31"/>
  <c r="Q21" i="31"/>
  <c r="M21" i="31"/>
  <c r="I22" i="31"/>
  <c r="I21" i="31"/>
  <c r="N23" i="31"/>
  <c r="Q24" i="31"/>
  <c r="M24" i="31"/>
  <c r="I24" i="31"/>
  <c r="Q23" i="31"/>
  <c r="M23" i="31"/>
  <c r="I23" i="31"/>
  <c r="N39" i="31"/>
  <c r="Q40" i="31"/>
  <c r="M40" i="31"/>
  <c r="I40" i="31"/>
  <c r="I39" i="31"/>
  <c r="Q39" i="31"/>
  <c r="M39" i="31"/>
  <c r="Q28" i="31"/>
  <c r="N27" i="31"/>
  <c r="M28" i="31"/>
  <c r="I28" i="31"/>
  <c r="Q27" i="31"/>
  <c r="M27" i="31"/>
  <c r="I27" i="31"/>
  <c r="Q36" i="31"/>
  <c r="M36" i="31"/>
  <c r="I36" i="31"/>
  <c r="Q35" i="31"/>
  <c r="M35" i="31"/>
  <c r="N35" i="31"/>
  <c r="I35" i="31"/>
  <c r="N25" i="31"/>
  <c r="Q26" i="31"/>
  <c r="M26" i="31"/>
  <c r="Q25" i="31"/>
  <c r="M25" i="31"/>
  <c r="I26" i="31"/>
  <c r="I25" i="31"/>
  <c r="N41" i="31"/>
  <c r="Q42" i="31"/>
  <c r="M42" i="31"/>
  <c r="Q41" i="31"/>
  <c r="M41" i="31"/>
  <c r="I41" i="31"/>
  <c r="I42" i="31"/>
  <c r="Q30" i="31"/>
  <c r="M30" i="31"/>
  <c r="M29" i="31"/>
  <c r="I30" i="31"/>
  <c r="I29" i="31"/>
  <c r="N29" i="31"/>
  <c r="Q29" i="31"/>
  <c r="Q46" i="31"/>
  <c r="M46" i="31"/>
  <c r="N45" i="31"/>
  <c r="Q45" i="31"/>
  <c r="I45" i="31"/>
  <c r="I46" i="31"/>
  <c r="M45" i="31"/>
  <c r="D32" i="31"/>
  <c r="Q32" i="31"/>
  <c r="M32" i="31"/>
  <c r="I32" i="31"/>
  <c r="N31" i="31"/>
  <c r="M31" i="31"/>
  <c r="Q31" i="31"/>
  <c r="I31" i="31"/>
  <c r="Q48" i="31"/>
  <c r="M48" i="31"/>
  <c r="I48" i="31"/>
  <c r="N47" i="31"/>
  <c r="Q47" i="31"/>
  <c r="M47" i="31"/>
  <c r="I47" i="31"/>
  <c r="Q34" i="31"/>
  <c r="M34" i="31"/>
  <c r="Q33" i="31"/>
  <c r="M33" i="31"/>
  <c r="N33" i="31"/>
  <c r="I34" i="31"/>
  <c r="I33" i="31"/>
  <c r="Q50" i="31"/>
  <c r="M50" i="31"/>
  <c r="Q49" i="31"/>
  <c r="M49" i="31"/>
  <c r="N49" i="31"/>
  <c r="I50" i="31"/>
  <c r="I49" i="31"/>
  <c r="Q52" i="31"/>
  <c r="M52" i="31"/>
  <c r="I52" i="31"/>
  <c r="Q51" i="31"/>
  <c r="M51" i="31"/>
  <c r="N51" i="31"/>
  <c r="I51" i="31"/>
  <c r="Q44" i="31"/>
  <c r="N43" i="31"/>
  <c r="M44" i="31"/>
  <c r="I44" i="31"/>
  <c r="Q43" i="31"/>
  <c r="M43" i="31"/>
  <c r="I43" i="31"/>
  <c r="Q20" i="31"/>
  <c r="M20" i="31"/>
  <c r="I20" i="31"/>
  <c r="Q19" i="31"/>
  <c r="M19" i="31"/>
  <c r="N19" i="31"/>
  <c r="I19" i="31"/>
  <c r="N37" i="31"/>
  <c r="Q38" i="31"/>
  <c r="M38" i="31"/>
  <c r="I38" i="31"/>
  <c r="I37" i="31"/>
  <c r="M37" i="31"/>
  <c r="Q37" i="31"/>
  <c r="D26" i="31"/>
  <c r="D35" i="31"/>
  <c r="D49" i="31"/>
  <c r="D27" i="31"/>
  <c r="D50" i="31"/>
  <c r="D43" i="31"/>
  <c r="D25" i="31"/>
  <c r="K28" i="31"/>
  <c r="K27" i="31"/>
  <c r="L28" i="31"/>
  <c r="L27" i="31"/>
  <c r="P27" i="31"/>
  <c r="P28" i="31"/>
  <c r="K36" i="31"/>
  <c r="K35" i="31"/>
  <c r="L36" i="31"/>
  <c r="L35" i="31"/>
  <c r="P36" i="31"/>
  <c r="P35" i="31"/>
  <c r="K50" i="31"/>
  <c r="K49" i="31"/>
  <c r="L50" i="31"/>
  <c r="L49" i="31"/>
  <c r="P50" i="31"/>
  <c r="P49" i="31"/>
  <c r="D19" i="31"/>
  <c r="K20" i="31"/>
  <c r="K19" i="31"/>
  <c r="L20" i="31"/>
  <c r="L19" i="31"/>
  <c r="K24" i="31"/>
  <c r="K23" i="31"/>
  <c r="L23" i="31"/>
  <c r="L24" i="31"/>
  <c r="P24" i="31"/>
  <c r="P23" i="31"/>
  <c r="D24" i="31"/>
  <c r="K34" i="31"/>
  <c r="K33" i="31"/>
  <c r="L33" i="31"/>
  <c r="L34" i="31"/>
  <c r="P34" i="31"/>
  <c r="P33" i="31"/>
  <c r="K46" i="31"/>
  <c r="K45" i="31"/>
  <c r="L46" i="31"/>
  <c r="L45" i="31"/>
  <c r="P46" i="31"/>
  <c r="P45" i="31"/>
  <c r="K48" i="31"/>
  <c r="K47" i="31"/>
  <c r="L47" i="31"/>
  <c r="L48" i="31"/>
  <c r="P47" i="31"/>
  <c r="P48" i="31"/>
  <c r="K52" i="31"/>
  <c r="K51" i="31"/>
  <c r="L52" i="31"/>
  <c r="L51" i="31"/>
  <c r="P52" i="31"/>
  <c r="P51" i="31"/>
  <c r="K22" i="31"/>
  <c r="K21" i="31"/>
  <c r="L22" i="31"/>
  <c r="L21" i="31"/>
  <c r="P22" i="31"/>
  <c r="P21" i="31"/>
  <c r="K30" i="31"/>
  <c r="K29" i="31"/>
  <c r="L30" i="31"/>
  <c r="L29" i="31"/>
  <c r="P30" i="31"/>
  <c r="P29" i="31"/>
  <c r="K32" i="31"/>
  <c r="K31" i="31"/>
  <c r="L31" i="31"/>
  <c r="L32" i="31"/>
  <c r="P32" i="31"/>
  <c r="P31" i="31"/>
  <c r="K44" i="31"/>
  <c r="K43" i="31"/>
  <c r="L44" i="31"/>
  <c r="L43" i="31"/>
  <c r="P44" i="31"/>
  <c r="P43" i="31"/>
  <c r="K26" i="31"/>
  <c r="K25" i="31"/>
  <c r="L25" i="31"/>
  <c r="L26" i="31"/>
  <c r="P26" i="31"/>
  <c r="P25" i="31"/>
  <c r="K38" i="31"/>
  <c r="K37" i="31"/>
  <c r="L38" i="31"/>
  <c r="L37" i="31"/>
  <c r="P38" i="31"/>
  <c r="P37" i="31"/>
  <c r="K40" i="31"/>
  <c r="K39" i="31"/>
  <c r="L39" i="31"/>
  <c r="L40" i="31"/>
  <c r="P40" i="31"/>
  <c r="P39" i="31"/>
  <c r="K42" i="31"/>
  <c r="K41" i="31"/>
  <c r="L42" i="31"/>
  <c r="L41" i="31"/>
  <c r="P42" i="31"/>
  <c r="P41" i="31"/>
  <c r="D39" i="31"/>
  <c r="D41" i="31"/>
  <c r="D20" i="31"/>
  <c r="D21" i="31"/>
  <c r="D22" i="31"/>
  <c r="D31" i="31"/>
  <c r="D33" i="31"/>
  <c r="D42" i="31"/>
  <c r="D48" i="31"/>
  <c r="D47" i="31"/>
  <c r="D23" i="31"/>
  <c r="D34" i="31"/>
  <c r="D40" i="31"/>
  <c r="D30" i="31"/>
  <c r="D38" i="31"/>
  <c r="D46" i="31"/>
  <c r="D52" i="31"/>
  <c r="D28" i="31"/>
  <c r="D29" i="31"/>
  <c r="D36" i="31"/>
  <c r="D37" i="31"/>
  <c r="D44" i="31"/>
  <c r="D45" i="31"/>
  <c r="D51" i="31"/>
  <c r="B51" i="30" l="1"/>
  <c r="B49" i="30"/>
  <c r="B47" i="30"/>
  <c r="B45" i="30"/>
  <c r="B43" i="30"/>
  <c r="B41" i="30"/>
  <c r="B39" i="30"/>
  <c r="B37" i="30"/>
  <c r="B35" i="30"/>
  <c r="B33" i="30"/>
  <c r="B31" i="30"/>
  <c r="B29" i="30"/>
  <c r="B27" i="30"/>
  <c r="B25" i="30"/>
  <c r="B23" i="30"/>
  <c r="B21" i="30"/>
  <c r="B19" i="30"/>
  <c r="H5" i="30"/>
  <c r="D5" i="30"/>
  <c r="D4" i="30"/>
  <c r="B51" i="29"/>
  <c r="B49" i="29"/>
  <c r="B47" i="29"/>
  <c r="B45" i="29"/>
  <c r="B43" i="29"/>
  <c r="B41" i="29"/>
  <c r="B39" i="29"/>
  <c r="B37" i="29"/>
  <c r="B35" i="29"/>
  <c r="B33" i="29"/>
  <c r="B31" i="29"/>
  <c r="B29" i="29"/>
  <c r="B27" i="29"/>
  <c r="B25" i="29"/>
  <c r="B23" i="29"/>
  <c r="B21" i="29"/>
  <c r="B19" i="29"/>
  <c r="H5" i="29"/>
  <c r="D5" i="29"/>
  <c r="D4" i="29"/>
  <c r="B51" i="28"/>
  <c r="B49" i="28"/>
  <c r="B47" i="28"/>
  <c r="B45" i="28"/>
  <c r="B43" i="28"/>
  <c r="B41" i="28"/>
  <c r="B39" i="28"/>
  <c r="B37" i="28"/>
  <c r="B35" i="28"/>
  <c r="B33" i="28"/>
  <c r="B31" i="28"/>
  <c r="B29" i="28"/>
  <c r="B27" i="28"/>
  <c r="B25" i="28"/>
  <c r="B23" i="28"/>
  <c r="B21" i="28"/>
  <c r="B19" i="28"/>
  <c r="H5" i="28"/>
  <c r="D5" i="28"/>
  <c r="D4" i="28"/>
  <c r="B19" i="27"/>
  <c r="B51" i="27"/>
  <c r="B49" i="27"/>
  <c r="B47" i="27"/>
  <c r="B45" i="27"/>
  <c r="B43" i="27"/>
  <c r="B41" i="27"/>
  <c r="B39" i="27"/>
  <c r="B37" i="27"/>
  <c r="B35" i="27"/>
  <c r="B33" i="27"/>
  <c r="B31" i="27"/>
  <c r="B29" i="27"/>
  <c r="B27" i="27"/>
  <c r="B25" i="27"/>
  <c r="B23" i="27"/>
  <c r="B21" i="27"/>
  <c r="H5" i="27"/>
  <c r="D5" i="27"/>
  <c r="D6" i="27" s="1"/>
  <c r="D4" i="27"/>
  <c r="G6" i="1"/>
  <c r="L6" i="30" l="1"/>
  <c r="D6" i="30"/>
  <c r="G6" i="30" s="1"/>
  <c r="D6" i="29"/>
  <c r="G6" i="29" s="1"/>
  <c r="L6" i="29"/>
  <c r="L6" i="28"/>
  <c r="D6" i="28"/>
  <c r="G6" i="28" s="1"/>
  <c r="G6" i="27"/>
  <c r="L6" i="27"/>
  <c r="D29" i="27"/>
  <c r="Q30" i="27"/>
  <c r="M30" i="27"/>
  <c r="M29" i="27"/>
  <c r="I29" i="27"/>
  <c r="Q29" i="27"/>
  <c r="N29" i="27"/>
  <c r="I30" i="27"/>
  <c r="Q46" i="27"/>
  <c r="M46" i="27"/>
  <c r="Q45" i="27"/>
  <c r="I45" i="27"/>
  <c r="M45" i="27"/>
  <c r="I46" i="27"/>
  <c r="N45" i="27"/>
  <c r="D32" i="28"/>
  <c r="N31" i="28"/>
  <c r="Q32" i="28"/>
  <c r="M32" i="28"/>
  <c r="I32" i="28"/>
  <c r="Q31" i="28"/>
  <c r="I31" i="28"/>
  <c r="M31" i="28"/>
  <c r="N47" i="28"/>
  <c r="Q48" i="28"/>
  <c r="M48" i="28"/>
  <c r="Q47" i="28"/>
  <c r="M47" i="28"/>
  <c r="I48" i="28"/>
  <c r="I47" i="28"/>
  <c r="Q20" i="29"/>
  <c r="M20" i="29"/>
  <c r="Q19" i="29"/>
  <c r="M19" i="29"/>
  <c r="N19" i="29"/>
  <c r="I20" i="29"/>
  <c r="I19" i="29"/>
  <c r="Q36" i="29"/>
  <c r="M36" i="29"/>
  <c r="Q35" i="29"/>
  <c r="M35" i="29"/>
  <c r="N35" i="29"/>
  <c r="I36" i="29"/>
  <c r="I35" i="29"/>
  <c r="Q52" i="29"/>
  <c r="M52" i="29"/>
  <c r="Q51" i="29"/>
  <c r="M51" i="29"/>
  <c r="N51" i="29"/>
  <c r="I52" i="29"/>
  <c r="I51" i="29"/>
  <c r="Q24" i="30"/>
  <c r="M24" i="30"/>
  <c r="N23" i="30"/>
  <c r="Q23" i="30"/>
  <c r="I24" i="30"/>
  <c r="M23" i="30"/>
  <c r="I23" i="30"/>
  <c r="Q40" i="30"/>
  <c r="M40" i="30"/>
  <c r="N39" i="30"/>
  <c r="M39" i="30"/>
  <c r="I40" i="30"/>
  <c r="I39" i="30"/>
  <c r="Q39" i="30"/>
  <c r="N25" i="27"/>
  <c r="Q26" i="27"/>
  <c r="M26" i="27"/>
  <c r="Q25" i="27"/>
  <c r="M25" i="27"/>
  <c r="I26" i="27"/>
  <c r="I25" i="27"/>
  <c r="N45" i="28"/>
  <c r="Q46" i="28"/>
  <c r="M46" i="28"/>
  <c r="Q45" i="28"/>
  <c r="M45" i="28"/>
  <c r="I45" i="28"/>
  <c r="I46" i="28"/>
  <c r="Q38" i="30"/>
  <c r="M38" i="30"/>
  <c r="M37" i="30"/>
  <c r="I37" i="30"/>
  <c r="Q37" i="30"/>
  <c r="N37" i="30"/>
  <c r="I38" i="30"/>
  <c r="Q32" i="27"/>
  <c r="M32" i="27"/>
  <c r="N31" i="27"/>
  <c r="M31" i="27"/>
  <c r="I32" i="27"/>
  <c r="I31" i="27"/>
  <c r="Q31" i="27"/>
  <c r="Q48" i="27"/>
  <c r="M48" i="27"/>
  <c r="N47" i="27"/>
  <c r="Q47" i="27"/>
  <c r="I48" i="27"/>
  <c r="M47" i="27"/>
  <c r="I47" i="27"/>
  <c r="N33" i="28"/>
  <c r="Q34" i="28"/>
  <c r="M34" i="28"/>
  <c r="Q33" i="28"/>
  <c r="M33" i="28"/>
  <c r="I34" i="28"/>
  <c r="I33" i="28"/>
  <c r="D50" i="28"/>
  <c r="N49" i="28"/>
  <c r="Q50" i="28"/>
  <c r="M50" i="28"/>
  <c r="Q49" i="28"/>
  <c r="M49" i="28"/>
  <c r="I50" i="28"/>
  <c r="I49" i="28"/>
  <c r="N21" i="29"/>
  <c r="Q22" i="29"/>
  <c r="M22" i="29"/>
  <c r="I21" i="29"/>
  <c r="M21" i="29"/>
  <c r="Q21" i="29"/>
  <c r="I22" i="29"/>
  <c r="N37" i="29"/>
  <c r="Q38" i="29"/>
  <c r="M38" i="29"/>
  <c r="Q37" i="29"/>
  <c r="M37" i="29"/>
  <c r="I37" i="29"/>
  <c r="I38" i="29"/>
  <c r="Q26" i="30"/>
  <c r="M26" i="30"/>
  <c r="Q25" i="30"/>
  <c r="M25" i="30"/>
  <c r="N25" i="30"/>
  <c r="I26" i="30"/>
  <c r="I25" i="30"/>
  <c r="Q42" i="30"/>
  <c r="M42" i="30"/>
  <c r="Q41" i="30"/>
  <c r="M41" i="30"/>
  <c r="I42" i="30"/>
  <c r="I41" i="30"/>
  <c r="N41" i="30"/>
  <c r="N29" i="28"/>
  <c r="Q30" i="28"/>
  <c r="M30" i="28"/>
  <c r="I29" i="28"/>
  <c r="M29" i="28"/>
  <c r="I30" i="28"/>
  <c r="Q29" i="28"/>
  <c r="Q22" i="30"/>
  <c r="M22" i="30"/>
  <c r="N21" i="30"/>
  <c r="Q21" i="30"/>
  <c r="I21" i="30"/>
  <c r="M21" i="30"/>
  <c r="I22" i="30"/>
  <c r="Q20" i="28"/>
  <c r="N19" i="28"/>
  <c r="M20" i="28"/>
  <c r="Q19" i="28"/>
  <c r="M19" i="28"/>
  <c r="I20" i="28"/>
  <c r="I19" i="28"/>
  <c r="Q52" i="28"/>
  <c r="N51" i="28"/>
  <c r="M52" i="28"/>
  <c r="Q51" i="28"/>
  <c r="M51" i="28"/>
  <c r="I52" i="28"/>
  <c r="I51" i="28"/>
  <c r="N23" i="29"/>
  <c r="Q24" i="29"/>
  <c r="M24" i="29"/>
  <c r="I24" i="29"/>
  <c r="Q23" i="29"/>
  <c r="I23" i="29"/>
  <c r="M23" i="29"/>
  <c r="N39" i="29"/>
  <c r="Q40" i="29"/>
  <c r="M40" i="29"/>
  <c r="Q39" i="29"/>
  <c r="M39" i="29"/>
  <c r="I40" i="29"/>
  <c r="I39" i="29"/>
  <c r="Q28" i="30"/>
  <c r="M28" i="30"/>
  <c r="Q27" i="30"/>
  <c r="M27" i="30"/>
  <c r="N27" i="30"/>
  <c r="I28" i="30"/>
  <c r="I27" i="30"/>
  <c r="Q44" i="30"/>
  <c r="M44" i="30"/>
  <c r="Q43" i="30"/>
  <c r="M43" i="30"/>
  <c r="N43" i="30"/>
  <c r="I44" i="30"/>
  <c r="I43" i="30"/>
  <c r="D50" i="29"/>
  <c r="Q50" i="29"/>
  <c r="M50" i="29"/>
  <c r="Q49" i="29"/>
  <c r="M49" i="29"/>
  <c r="I50" i="29"/>
  <c r="I49" i="29"/>
  <c r="N49" i="29"/>
  <c r="Q50" i="27"/>
  <c r="M50" i="27"/>
  <c r="Q49" i="27"/>
  <c r="M49" i="27"/>
  <c r="I50" i="27"/>
  <c r="N49" i="27"/>
  <c r="I49" i="27"/>
  <c r="Q36" i="27"/>
  <c r="M36" i="27"/>
  <c r="Q35" i="27"/>
  <c r="M35" i="27"/>
  <c r="N35" i="27"/>
  <c r="I36" i="27"/>
  <c r="I35" i="27"/>
  <c r="Q52" i="27"/>
  <c r="M52" i="27"/>
  <c r="Q51" i="27"/>
  <c r="M51" i="27"/>
  <c r="N51" i="27"/>
  <c r="I52" i="27"/>
  <c r="I51" i="27"/>
  <c r="Q22" i="28"/>
  <c r="M22" i="28"/>
  <c r="M21" i="28"/>
  <c r="N21" i="28"/>
  <c r="I21" i="28"/>
  <c r="Q21" i="28"/>
  <c r="I22" i="28"/>
  <c r="Q38" i="28"/>
  <c r="M38" i="28"/>
  <c r="N37" i="28"/>
  <c r="Q37" i="28"/>
  <c r="I37" i="28"/>
  <c r="M37" i="28"/>
  <c r="I38" i="28"/>
  <c r="N25" i="29"/>
  <c r="Q26" i="29"/>
  <c r="M26" i="29"/>
  <c r="Q25" i="29"/>
  <c r="M25" i="29"/>
  <c r="I26" i="29"/>
  <c r="I25" i="29"/>
  <c r="N41" i="29"/>
  <c r="Q42" i="29"/>
  <c r="M42" i="29"/>
  <c r="Q41" i="29"/>
  <c r="M41" i="29"/>
  <c r="I42" i="29"/>
  <c r="I41" i="29"/>
  <c r="N29" i="30"/>
  <c r="Q30" i="30"/>
  <c r="M30" i="30"/>
  <c r="Q29" i="30"/>
  <c r="M29" i="30"/>
  <c r="I29" i="30"/>
  <c r="I30" i="30"/>
  <c r="N45" i="30"/>
  <c r="Q46" i="30"/>
  <c r="M46" i="30"/>
  <c r="I45" i="30"/>
  <c r="M45" i="30"/>
  <c r="I46" i="30"/>
  <c r="Q45" i="30"/>
  <c r="Q28" i="27"/>
  <c r="N27" i="27"/>
  <c r="M28" i="27"/>
  <c r="Q27" i="27"/>
  <c r="M27" i="27"/>
  <c r="I27" i="27"/>
  <c r="I28" i="27"/>
  <c r="Q28" i="29"/>
  <c r="N27" i="29"/>
  <c r="M28" i="29"/>
  <c r="Q27" i="29"/>
  <c r="M27" i="29"/>
  <c r="I28" i="29"/>
  <c r="I27" i="29"/>
  <c r="Q44" i="29"/>
  <c r="N43" i="29"/>
  <c r="M44" i="29"/>
  <c r="Q43" i="29"/>
  <c r="M43" i="29"/>
  <c r="I44" i="29"/>
  <c r="I43" i="29"/>
  <c r="D31" i="30"/>
  <c r="N31" i="30"/>
  <c r="Q32" i="30"/>
  <c r="M32" i="30"/>
  <c r="Q31" i="30"/>
  <c r="M31" i="30"/>
  <c r="I32" i="30"/>
  <c r="I31" i="30"/>
  <c r="N47" i="30"/>
  <c r="Q48" i="30"/>
  <c r="M48" i="30"/>
  <c r="I48" i="30"/>
  <c r="Q47" i="30"/>
  <c r="I47" i="30"/>
  <c r="M47" i="30"/>
  <c r="D43" i="27"/>
  <c r="Q44" i="27"/>
  <c r="N43" i="27"/>
  <c r="M44" i="27"/>
  <c r="Q43" i="27"/>
  <c r="M43" i="27"/>
  <c r="I44" i="27"/>
  <c r="I43" i="27"/>
  <c r="Q34" i="29"/>
  <c r="M34" i="29"/>
  <c r="Q33" i="29"/>
  <c r="M33" i="29"/>
  <c r="I34" i="29"/>
  <c r="I33" i="29"/>
  <c r="N33" i="29"/>
  <c r="Q34" i="27"/>
  <c r="M34" i="27"/>
  <c r="Q33" i="27"/>
  <c r="M33" i="27"/>
  <c r="I34" i="27"/>
  <c r="I33" i="27"/>
  <c r="N33" i="27"/>
  <c r="Q36" i="28"/>
  <c r="N35" i="28"/>
  <c r="M36" i="28"/>
  <c r="Q35" i="28"/>
  <c r="M35" i="28"/>
  <c r="I36" i="28"/>
  <c r="I35" i="28"/>
  <c r="N21" i="27"/>
  <c r="Q22" i="27"/>
  <c r="M22" i="27"/>
  <c r="Q21" i="27"/>
  <c r="M21" i="27"/>
  <c r="I21" i="27"/>
  <c r="I22" i="27"/>
  <c r="N37" i="27"/>
  <c r="Q38" i="27"/>
  <c r="M38" i="27"/>
  <c r="I37" i="27"/>
  <c r="M37" i="27"/>
  <c r="I38" i="27"/>
  <c r="Q37" i="27"/>
  <c r="Q20" i="27"/>
  <c r="M20" i="27"/>
  <c r="Q19" i="27"/>
  <c r="M19" i="27"/>
  <c r="N19" i="27"/>
  <c r="I19" i="27"/>
  <c r="I20" i="27"/>
  <c r="Q24" i="28"/>
  <c r="M24" i="28"/>
  <c r="N23" i="28"/>
  <c r="M23" i="28"/>
  <c r="I24" i="28"/>
  <c r="I23" i="28"/>
  <c r="Q23" i="28"/>
  <c r="Q40" i="28"/>
  <c r="M40" i="28"/>
  <c r="N39" i="28"/>
  <c r="Q39" i="28"/>
  <c r="I40" i="28"/>
  <c r="M39" i="28"/>
  <c r="I39" i="28"/>
  <c r="D24" i="27"/>
  <c r="N23" i="27"/>
  <c r="Q24" i="27"/>
  <c r="M24" i="27"/>
  <c r="Q23" i="27"/>
  <c r="M23" i="27"/>
  <c r="I24" i="27"/>
  <c r="I23" i="27"/>
  <c r="N39" i="27"/>
  <c r="Q40" i="27"/>
  <c r="M40" i="27"/>
  <c r="I40" i="27"/>
  <c r="Q39" i="27"/>
  <c r="I39" i="27"/>
  <c r="M39" i="27"/>
  <c r="Q26" i="28"/>
  <c r="M26" i="28"/>
  <c r="Q25" i="28"/>
  <c r="M25" i="28"/>
  <c r="I26" i="28"/>
  <c r="N25" i="28"/>
  <c r="I25" i="28"/>
  <c r="Q42" i="28"/>
  <c r="M42" i="28"/>
  <c r="Q41" i="28"/>
  <c r="M41" i="28"/>
  <c r="N41" i="28"/>
  <c r="I42" i="28"/>
  <c r="I41" i="28"/>
  <c r="Q30" i="29"/>
  <c r="M30" i="29"/>
  <c r="Q29" i="29"/>
  <c r="I29" i="29"/>
  <c r="N29" i="29"/>
  <c r="M29" i="29"/>
  <c r="I30" i="29"/>
  <c r="Q46" i="29"/>
  <c r="M46" i="29"/>
  <c r="M45" i="29"/>
  <c r="N45" i="29"/>
  <c r="I45" i="29"/>
  <c r="Q45" i="29"/>
  <c r="I46" i="29"/>
  <c r="N33" i="30"/>
  <c r="Q34" i="30"/>
  <c r="M34" i="30"/>
  <c r="Q33" i="30"/>
  <c r="M33" i="30"/>
  <c r="I34" i="30"/>
  <c r="I33" i="30"/>
  <c r="N49" i="30"/>
  <c r="Q50" i="30"/>
  <c r="M50" i="30"/>
  <c r="Q49" i="30"/>
  <c r="M49" i="30"/>
  <c r="I50" i="30"/>
  <c r="I49" i="30"/>
  <c r="N41" i="27"/>
  <c r="Q42" i="27"/>
  <c r="M42" i="27"/>
  <c r="Q41" i="27"/>
  <c r="M41" i="27"/>
  <c r="I42" i="27"/>
  <c r="I41" i="27"/>
  <c r="Q28" i="28"/>
  <c r="M28" i="28"/>
  <c r="Q27" i="28"/>
  <c r="M27" i="28"/>
  <c r="N27" i="28"/>
  <c r="I28" i="28"/>
  <c r="I27" i="28"/>
  <c r="Q44" i="28"/>
  <c r="M44" i="28"/>
  <c r="Q43" i="28"/>
  <c r="M43" i="28"/>
  <c r="N43" i="28"/>
  <c r="I44" i="28"/>
  <c r="I43" i="28"/>
  <c r="Q32" i="29"/>
  <c r="M32" i="29"/>
  <c r="N31" i="29"/>
  <c r="Q31" i="29"/>
  <c r="I32" i="29"/>
  <c r="M31" i="29"/>
  <c r="I31" i="29"/>
  <c r="Q48" i="29"/>
  <c r="M48" i="29"/>
  <c r="N47" i="29"/>
  <c r="M47" i="29"/>
  <c r="I48" i="29"/>
  <c r="I47" i="29"/>
  <c r="Q47" i="29"/>
  <c r="Q20" i="30"/>
  <c r="N19" i="30"/>
  <c r="M20" i="30"/>
  <c r="Q19" i="30"/>
  <c r="M19" i="30"/>
  <c r="I20" i="30"/>
  <c r="I19" i="30"/>
  <c r="Q36" i="30"/>
  <c r="N35" i="30"/>
  <c r="M36" i="30"/>
  <c r="Q35" i="30"/>
  <c r="M35" i="30"/>
  <c r="I36" i="30"/>
  <c r="I35" i="30"/>
  <c r="Q52" i="30"/>
  <c r="N51" i="30"/>
  <c r="M52" i="30"/>
  <c r="Q51" i="30"/>
  <c r="M51" i="30"/>
  <c r="I52" i="30"/>
  <c r="I51" i="30"/>
  <c r="D49" i="29"/>
  <c r="D26" i="28"/>
  <c r="D21" i="29"/>
  <c r="D34" i="27"/>
  <c r="D49" i="28"/>
  <c r="D21" i="27"/>
  <c r="D23" i="30"/>
  <c r="D34" i="30"/>
  <c r="D50" i="30"/>
  <c r="D42" i="27"/>
  <c r="D48" i="27"/>
  <c r="K32" i="27"/>
  <c r="K31" i="27"/>
  <c r="L31" i="27"/>
  <c r="L32" i="27"/>
  <c r="P31" i="27"/>
  <c r="P32" i="27"/>
  <c r="K36" i="27"/>
  <c r="K35" i="27"/>
  <c r="L35" i="27"/>
  <c r="L36" i="27"/>
  <c r="P35" i="27"/>
  <c r="P36" i="27"/>
  <c r="K49" i="27"/>
  <c r="K50" i="27"/>
  <c r="L49" i="27"/>
  <c r="L50" i="27"/>
  <c r="P49" i="27"/>
  <c r="P50" i="27"/>
  <c r="K23" i="28"/>
  <c r="K24" i="28"/>
  <c r="L24" i="28"/>
  <c r="L23" i="28"/>
  <c r="P23" i="28"/>
  <c r="P24" i="28"/>
  <c r="K47" i="28"/>
  <c r="K48" i="28"/>
  <c r="L47" i="28"/>
  <c r="L48" i="28"/>
  <c r="P47" i="28"/>
  <c r="P48" i="28"/>
  <c r="K51" i="28"/>
  <c r="K52" i="28"/>
  <c r="L52" i="28"/>
  <c r="L51" i="28"/>
  <c r="P51" i="28"/>
  <c r="P52" i="28"/>
  <c r="K21" i="27"/>
  <c r="K22" i="27"/>
  <c r="L21" i="27"/>
  <c r="L22" i="27"/>
  <c r="P21" i="27"/>
  <c r="P22" i="27"/>
  <c r="K23" i="27"/>
  <c r="K24" i="27"/>
  <c r="L23" i="27"/>
  <c r="L24" i="27"/>
  <c r="P23" i="27"/>
  <c r="P24" i="27"/>
  <c r="K29" i="27"/>
  <c r="K30" i="27"/>
  <c r="L30" i="27"/>
  <c r="L29" i="27"/>
  <c r="P29" i="27"/>
  <c r="P30" i="27"/>
  <c r="D33" i="27"/>
  <c r="K41" i="27"/>
  <c r="K42" i="27"/>
  <c r="L41" i="27"/>
  <c r="L42" i="27"/>
  <c r="P41" i="27"/>
  <c r="P42" i="27"/>
  <c r="K44" i="27"/>
  <c r="K43" i="27"/>
  <c r="L43" i="27"/>
  <c r="L44" i="27"/>
  <c r="P43" i="27"/>
  <c r="P44" i="27"/>
  <c r="K20" i="28"/>
  <c r="K19" i="28"/>
  <c r="L19" i="28"/>
  <c r="L20" i="28"/>
  <c r="K28" i="27"/>
  <c r="K27" i="27"/>
  <c r="L27" i="27"/>
  <c r="L28" i="27"/>
  <c r="P27" i="27"/>
  <c r="P28" i="27"/>
  <c r="K22" i="28"/>
  <c r="K21" i="28"/>
  <c r="L21" i="28"/>
  <c r="L22" i="28"/>
  <c r="P21" i="28"/>
  <c r="P22" i="28"/>
  <c r="K27" i="28"/>
  <c r="K28" i="28"/>
  <c r="L28" i="28"/>
  <c r="L27" i="28"/>
  <c r="P27" i="28"/>
  <c r="P28" i="28"/>
  <c r="K46" i="28"/>
  <c r="K45" i="28"/>
  <c r="L45" i="28"/>
  <c r="L46" i="28"/>
  <c r="P45" i="28"/>
  <c r="P46" i="28"/>
  <c r="K30" i="28"/>
  <c r="K29" i="28"/>
  <c r="L29" i="28"/>
  <c r="L30" i="28"/>
  <c r="P29" i="28"/>
  <c r="P30" i="28"/>
  <c r="K44" i="28"/>
  <c r="K43" i="28"/>
  <c r="L44" i="28"/>
  <c r="L43" i="28"/>
  <c r="P43" i="28"/>
  <c r="P44" i="28"/>
  <c r="D43" i="28"/>
  <c r="K26" i="27"/>
  <c r="K25" i="27"/>
  <c r="L26" i="27"/>
  <c r="L25" i="27"/>
  <c r="P25" i="27"/>
  <c r="P26" i="27"/>
  <c r="K37" i="27"/>
  <c r="K38" i="27"/>
  <c r="L38" i="27"/>
  <c r="L37" i="27"/>
  <c r="P37" i="27"/>
  <c r="P38" i="27"/>
  <c r="K40" i="27"/>
  <c r="K39" i="27"/>
  <c r="L39" i="27"/>
  <c r="L40" i="27"/>
  <c r="P39" i="27"/>
  <c r="P40" i="27"/>
  <c r="D40" i="27"/>
  <c r="K45" i="27"/>
  <c r="K46" i="27"/>
  <c r="L46" i="27"/>
  <c r="L45" i="27"/>
  <c r="P45" i="27"/>
  <c r="P46" i="27"/>
  <c r="K48" i="27"/>
  <c r="K47" i="27"/>
  <c r="L47" i="27"/>
  <c r="L48" i="27"/>
  <c r="P47" i="27"/>
  <c r="P48" i="27"/>
  <c r="K52" i="27"/>
  <c r="K51" i="27"/>
  <c r="L51" i="27"/>
  <c r="L52" i="27"/>
  <c r="P51" i="27"/>
  <c r="P52" i="27"/>
  <c r="K20" i="27"/>
  <c r="K19" i="27"/>
  <c r="L19" i="27"/>
  <c r="L20" i="27"/>
  <c r="K26" i="28"/>
  <c r="K25" i="28"/>
  <c r="L25" i="28"/>
  <c r="L26" i="28"/>
  <c r="P25" i="28"/>
  <c r="P26" i="28"/>
  <c r="D27" i="28"/>
  <c r="K35" i="28"/>
  <c r="K36" i="28"/>
  <c r="L36" i="28"/>
  <c r="L35" i="28"/>
  <c r="P35" i="28"/>
  <c r="P36" i="28"/>
  <c r="D35" i="28"/>
  <c r="K38" i="28"/>
  <c r="K37" i="28"/>
  <c r="L37" i="28"/>
  <c r="L38" i="28"/>
  <c r="P37" i="28"/>
  <c r="P38" i="28"/>
  <c r="K33" i="27"/>
  <c r="K34" i="27"/>
  <c r="L33" i="27"/>
  <c r="L34" i="27"/>
  <c r="P33" i="27"/>
  <c r="P34" i="27"/>
  <c r="K31" i="28"/>
  <c r="K32" i="28"/>
  <c r="L31" i="28"/>
  <c r="L32" i="28"/>
  <c r="P31" i="28"/>
  <c r="P32" i="28"/>
  <c r="K39" i="28"/>
  <c r="K40" i="28"/>
  <c r="L39" i="28"/>
  <c r="L40" i="28"/>
  <c r="P39" i="28"/>
  <c r="P40" i="28"/>
  <c r="K42" i="28"/>
  <c r="K41" i="28"/>
  <c r="L41" i="28"/>
  <c r="L42" i="28"/>
  <c r="P41" i="28"/>
  <c r="P42" i="28"/>
  <c r="K50" i="28"/>
  <c r="K49" i="28"/>
  <c r="L49" i="28"/>
  <c r="L50" i="28"/>
  <c r="P49" i="28"/>
  <c r="P50" i="28"/>
  <c r="K24" i="29"/>
  <c r="K23" i="29"/>
  <c r="L24" i="29"/>
  <c r="L23" i="29"/>
  <c r="P23" i="29"/>
  <c r="P24" i="29"/>
  <c r="K25" i="29"/>
  <c r="K26" i="29"/>
  <c r="L26" i="29"/>
  <c r="L25" i="29"/>
  <c r="P25" i="29"/>
  <c r="P26" i="29"/>
  <c r="D27" i="29"/>
  <c r="K37" i="29"/>
  <c r="K38" i="29"/>
  <c r="L37" i="29"/>
  <c r="L38" i="29"/>
  <c r="P37" i="29"/>
  <c r="P38" i="29"/>
  <c r="K40" i="29"/>
  <c r="K39" i="29"/>
  <c r="L39" i="29"/>
  <c r="L40" i="29"/>
  <c r="P39" i="29"/>
  <c r="P40" i="29"/>
  <c r="K41" i="29"/>
  <c r="K42" i="29"/>
  <c r="L41" i="29"/>
  <c r="L42" i="29"/>
  <c r="P41" i="29"/>
  <c r="P42" i="29"/>
  <c r="D43" i="29"/>
  <c r="K49" i="29"/>
  <c r="K50" i="29"/>
  <c r="L50" i="29"/>
  <c r="L49" i="29"/>
  <c r="P49" i="29"/>
  <c r="P50" i="29"/>
  <c r="D35" i="30"/>
  <c r="K40" i="30"/>
  <c r="K39" i="30"/>
  <c r="L39" i="30"/>
  <c r="L40" i="30"/>
  <c r="P39" i="30"/>
  <c r="P40" i="30"/>
  <c r="D42" i="30"/>
  <c r="K42" i="30"/>
  <c r="K41" i="30"/>
  <c r="L41" i="30"/>
  <c r="L42" i="30"/>
  <c r="P42" i="30"/>
  <c r="P41" i="30"/>
  <c r="K44" i="30"/>
  <c r="K43" i="30"/>
  <c r="L43" i="30"/>
  <c r="L44" i="30"/>
  <c r="P43" i="30"/>
  <c r="P44" i="30"/>
  <c r="K46" i="30"/>
  <c r="K45" i="30"/>
  <c r="L46" i="30"/>
  <c r="L45" i="30"/>
  <c r="P46" i="30"/>
  <c r="P45" i="30"/>
  <c r="K20" i="29"/>
  <c r="K19" i="29"/>
  <c r="L19" i="29"/>
  <c r="L20" i="29"/>
  <c r="K36" i="29"/>
  <c r="K35" i="29"/>
  <c r="L36" i="29"/>
  <c r="L35" i="29"/>
  <c r="P35" i="29"/>
  <c r="P36" i="29"/>
  <c r="K46" i="29"/>
  <c r="K45" i="29"/>
  <c r="L45" i="29"/>
  <c r="L46" i="29"/>
  <c r="P45" i="29"/>
  <c r="P46" i="29"/>
  <c r="K48" i="29"/>
  <c r="K47" i="29"/>
  <c r="L48" i="29"/>
  <c r="L47" i="29"/>
  <c r="P47" i="29"/>
  <c r="P48" i="29"/>
  <c r="K52" i="29"/>
  <c r="K51" i="29"/>
  <c r="L51" i="29"/>
  <c r="L52" i="29"/>
  <c r="P51" i="29"/>
  <c r="P52" i="29"/>
  <c r="K27" i="30"/>
  <c r="K28" i="30"/>
  <c r="L27" i="30"/>
  <c r="L28" i="30"/>
  <c r="P27" i="30"/>
  <c r="P28" i="30"/>
  <c r="K30" i="30"/>
  <c r="K29" i="30"/>
  <c r="L30" i="30"/>
  <c r="L29" i="30"/>
  <c r="P29" i="30"/>
  <c r="P30" i="30"/>
  <c r="D39" i="30"/>
  <c r="D43" i="30"/>
  <c r="K48" i="30"/>
  <c r="K47" i="30"/>
  <c r="L47" i="30"/>
  <c r="L48" i="30"/>
  <c r="P48" i="30"/>
  <c r="P47" i="30"/>
  <c r="K34" i="28"/>
  <c r="K33" i="28"/>
  <c r="L33" i="28"/>
  <c r="L34" i="28"/>
  <c r="P33" i="28"/>
  <c r="P34" i="28"/>
  <c r="K21" i="29"/>
  <c r="K22" i="29"/>
  <c r="L21" i="29"/>
  <c r="L22" i="29"/>
  <c r="P21" i="29"/>
  <c r="P22" i="29"/>
  <c r="K30" i="29"/>
  <c r="K29" i="29"/>
  <c r="L29" i="29"/>
  <c r="L30" i="29"/>
  <c r="P29" i="29"/>
  <c r="P30" i="29"/>
  <c r="K32" i="29"/>
  <c r="K31" i="29"/>
  <c r="L32" i="29"/>
  <c r="L31" i="29"/>
  <c r="P31" i="29"/>
  <c r="P32" i="29"/>
  <c r="K33" i="29"/>
  <c r="K34" i="29"/>
  <c r="L33" i="29"/>
  <c r="L34" i="29"/>
  <c r="P33" i="29"/>
  <c r="P34" i="29"/>
  <c r="D35" i="29"/>
  <c r="K19" i="30"/>
  <c r="K20" i="30"/>
  <c r="L19" i="30"/>
  <c r="L20" i="30"/>
  <c r="K24" i="30"/>
  <c r="K23" i="30"/>
  <c r="L23" i="30"/>
  <c r="L24" i="30"/>
  <c r="P23" i="30"/>
  <c r="P24" i="30"/>
  <c r="K26" i="30"/>
  <c r="K25" i="30"/>
  <c r="L25" i="30"/>
  <c r="L26" i="30"/>
  <c r="P26" i="30"/>
  <c r="P25" i="30"/>
  <c r="D27" i="30"/>
  <c r="K32" i="30"/>
  <c r="K31" i="30"/>
  <c r="L31" i="30"/>
  <c r="L32" i="30"/>
  <c r="P31" i="30"/>
  <c r="P32" i="30"/>
  <c r="K34" i="30"/>
  <c r="K33" i="30"/>
  <c r="L33" i="30"/>
  <c r="L34" i="30"/>
  <c r="P34" i="30"/>
  <c r="P33" i="30"/>
  <c r="K28" i="29"/>
  <c r="K27" i="29"/>
  <c r="L27" i="29"/>
  <c r="L28" i="29"/>
  <c r="P27" i="29"/>
  <c r="P28" i="29"/>
  <c r="K44" i="29"/>
  <c r="K43" i="29"/>
  <c r="L43" i="29"/>
  <c r="L44" i="29"/>
  <c r="P43" i="29"/>
  <c r="P44" i="29"/>
  <c r="K22" i="30"/>
  <c r="K21" i="30"/>
  <c r="L22" i="30"/>
  <c r="L21" i="30"/>
  <c r="P21" i="30"/>
  <c r="P22" i="30"/>
  <c r="K35" i="30"/>
  <c r="K36" i="30"/>
  <c r="L36" i="30"/>
  <c r="L35" i="30"/>
  <c r="P35" i="30"/>
  <c r="P36" i="30"/>
  <c r="K38" i="30"/>
  <c r="K37" i="30"/>
  <c r="L38" i="30"/>
  <c r="L37" i="30"/>
  <c r="P38" i="30"/>
  <c r="P37" i="30"/>
  <c r="K50" i="30"/>
  <c r="K49" i="30"/>
  <c r="L49" i="30"/>
  <c r="L50" i="30"/>
  <c r="P50" i="30"/>
  <c r="P49" i="30"/>
  <c r="K52" i="30"/>
  <c r="K51" i="30"/>
  <c r="L52" i="30"/>
  <c r="L51" i="30"/>
  <c r="P51" i="30"/>
  <c r="P52" i="30"/>
  <c r="D19" i="30"/>
  <c r="D19" i="29"/>
  <c r="D20" i="30"/>
  <c r="D49" i="30"/>
  <c r="D21" i="30"/>
  <c r="D25" i="30"/>
  <c r="D22" i="30"/>
  <c r="D41" i="30"/>
  <c r="D26" i="30"/>
  <c r="D33" i="30"/>
  <c r="D24" i="30"/>
  <c r="D32" i="30"/>
  <c r="D40" i="30"/>
  <c r="D48" i="30"/>
  <c r="D30" i="30"/>
  <c r="D38" i="30"/>
  <c r="D46" i="30"/>
  <c r="D47" i="30"/>
  <c r="D52" i="30"/>
  <c r="D28" i="30"/>
  <c r="D29" i="30"/>
  <c r="D36" i="30"/>
  <c r="D37" i="30"/>
  <c r="D44" i="30"/>
  <c r="D45" i="30"/>
  <c r="D51" i="30"/>
  <c r="D47" i="29"/>
  <c r="D25" i="29"/>
  <c r="D31" i="29"/>
  <c r="D26" i="29"/>
  <c r="D34" i="29"/>
  <c r="D42" i="29"/>
  <c r="D48" i="29"/>
  <c r="D23" i="29"/>
  <c r="D33" i="29"/>
  <c r="D39" i="29"/>
  <c r="D41" i="29"/>
  <c r="D20" i="29"/>
  <c r="D24" i="29"/>
  <c r="D32" i="29"/>
  <c r="D40" i="29"/>
  <c r="D22" i="29"/>
  <c r="D30" i="29"/>
  <c r="D38" i="29"/>
  <c r="D46" i="29"/>
  <c r="D52" i="29"/>
  <c r="D28" i="29"/>
  <c r="D29" i="29"/>
  <c r="D36" i="29"/>
  <c r="D37" i="29"/>
  <c r="D44" i="29"/>
  <c r="D45" i="29"/>
  <c r="D51" i="29"/>
  <c r="D20" i="28"/>
  <c r="D19" i="28"/>
  <c r="D21" i="28"/>
  <c r="D22" i="28"/>
  <c r="D41" i="28"/>
  <c r="D42" i="28"/>
  <c r="D47" i="28"/>
  <c r="D48" i="28"/>
  <c r="D24" i="28"/>
  <c r="D39" i="28"/>
  <c r="D23" i="28"/>
  <c r="D31" i="28"/>
  <c r="D33" i="28"/>
  <c r="D25" i="28"/>
  <c r="D34" i="28"/>
  <c r="D40" i="28"/>
  <c r="D30" i="28"/>
  <c r="D38" i="28"/>
  <c r="D46" i="28"/>
  <c r="D52" i="28"/>
  <c r="D28" i="28"/>
  <c r="D29" i="28"/>
  <c r="D36" i="28"/>
  <c r="D37" i="28"/>
  <c r="D44" i="28"/>
  <c r="D45" i="28"/>
  <c r="D51" i="28"/>
  <c r="D36" i="27"/>
  <c r="D19" i="27"/>
  <c r="D20" i="27"/>
  <c r="D31" i="27"/>
  <c r="D35" i="27"/>
  <c r="D47" i="27"/>
  <c r="D25" i="27"/>
  <c r="D26" i="27"/>
  <c r="D39" i="27"/>
  <c r="D49" i="27"/>
  <c r="D23" i="27"/>
  <c r="D27" i="27"/>
  <c r="D28" i="27"/>
  <c r="D32" i="27"/>
  <c r="D41" i="27"/>
  <c r="D50" i="27"/>
  <c r="D22" i="27"/>
  <c r="D30" i="27"/>
  <c r="D38" i="27"/>
  <c r="D46" i="27"/>
  <c r="D52" i="27"/>
  <c r="D37" i="27"/>
  <c r="D44" i="27"/>
  <c r="D45" i="27"/>
  <c r="D51" i="27"/>
  <c r="K52" i="1"/>
  <c r="K51" i="1"/>
  <c r="K50" i="1"/>
  <c r="K49" i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P52" i="1"/>
  <c r="P51" i="1"/>
  <c r="P50" i="1"/>
  <c r="P49" i="1"/>
  <c r="P48" i="1"/>
  <c r="P47" i="1"/>
  <c r="P46" i="1"/>
  <c r="P45" i="1"/>
  <c r="P44" i="1"/>
  <c r="P43" i="1"/>
  <c r="P42" i="1"/>
  <c r="P41" i="1"/>
  <c r="P40" i="1"/>
  <c r="P39" i="1"/>
  <c r="P38" i="1"/>
  <c r="P37" i="1"/>
  <c r="P36" i="1"/>
  <c r="P35" i="1"/>
  <c r="P34" i="1"/>
  <c r="P33" i="1"/>
  <c r="P32" i="1"/>
  <c r="P31" i="1"/>
  <c r="P30" i="1"/>
  <c r="P29" i="1"/>
  <c r="P28" i="1"/>
  <c r="P27" i="1"/>
  <c r="P26" i="1"/>
  <c r="P25" i="1"/>
  <c r="P24" i="1"/>
  <c r="P23" i="1"/>
  <c r="O14" i="1"/>
  <c r="O13" i="1"/>
  <c r="O13" i="27" l="1"/>
  <c r="O14" i="27"/>
  <c r="O14" i="28" l="1"/>
  <c r="O14" i="29" s="1"/>
  <c r="O13" i="28"/>
  <c r="O14" i="30" l="1"/>
  <c r="O13" i="29"/>
  <c r="D50" i="1"/>
  <c r="P22" i="1"/>
  <c r="P19" i="1"/>
  <c r="P19" i="27" s="1"/>
  <c r="P19" i="28" s="1"/>
  <c r="P19" i="29" s="1"/>
  <c r="P19" i="30" s="1"/>
  <c r="P19" i="31" s="1"/>
  <c r="P20" i="1"/>
  <c r="P20" i="27" s="1"/>
  <c r="P20" i="28" s="1"/>
  <c r="P20" i="29" s="1"/>
  <c r="P20" i="30" s="1"/>
  <c r="P20" i="31" s="1"/>
  <c r="P21" i="1"/>
  <c r="D49" i="1"/>
  <c r="O49" i="1" s="1"/>
  <c r="O49" i="27" s="1"/>
  <c r="O49" i="28" s="1"/>
  <c r="O49" i="29" s="1"/>
  <c r="O49" i="30" s="1"/>
  <c r="O49" i="31" s="1"/>
  <c r="O49" i="32" s="1"/>
  <c r="O49" i="33" s="1"/>
  <c r="O49" i="34" s="1"/>
  <c r="O49" i="35" s="1"/>
  <c r="O49" i="36" s="1"/>
  <c r="O49" i="37" s="1"/>
  <c r="O49" i="38" s="1"/>
  <c r="O49" i="39" s="1"/>
  <c r="O49" i="40" s="1"/>
  <c r="O49" i="41" s="1"/>
  <c r="O49" i="42" s="1"/>
  <c r="O49" i="43" s="1"/>
  <c r="O49" i="44" s="1"/>
  <c r="O49" i="45" s="1"/>
  <c r="O49" i="46" s="1"/>
  <c r="O49" i="47" s="1"/>
  <c r="O49" i="48" s="1"/>
  <c r="O49" i="49" s="1"/>
  <c r="O14" i="31" l="1"/>
  <c r="O13" i="30"/>
  <c r="O50" i="1"/>
  <c r="O50" i="27" s="1"/>
  <c r="O50" i="28" s="1"/>
  <c r="O50" i="29" s="1"/>
  <c r="O50" i="30" s="1"/>
  <c r="O50" i="31" s="1"/>
  <c r="O50" i="32" s="1"/>
  <c r="O50" i="33" s="1"/>
  <c r="O50" i="34" s="1"/>
  <c r="O50" i="35" s="1"/>
  <c r="O50" i="36" s="1"/>
  <c r="O50" i="37" s="1"/>
  <c r="O50" i="38" s="1"/>
  <c r="O50" i="39" s="1"/>
  <c r="O50" i="40" s="1"/>
  <c r="O50" i="41" s="1"/>
  <c r="O50" i="42" s="1"/>
  <c r="O50" i="43" s="1"/>
  <c r="O50" i="44" s="1"/>
  <c r="O50" i="45" s="1"/>
  <c r="O50" i="46" s="1"/>
  <c r="O50" i="47" s="1"/>
  <c r="O50" i="48" s="1"/>
  <c r="O50" i="49" s="1"/>
  <c r="D47" i="1"/>
  <c r="O47" i="1" s="1"/>
  <c r="O47" i="27" s="1"/>
  <c r="O47" i="28" s="1"/>
  <c r="O47" i="29" s="1"/>
  <c r="O47" i="30" s="1"/>
  <c r="O47" i="31" s="1"/>
  <c r="O47" i="32" s="1"/>
  <c r="O47" i="33" s="1"/>
  <c r="O47" i="34" s="1"/>
  <c r="O47" i="35" s="1"/>
  <c r="O47" i="36" s="1"/>
  <c r="O47" i="37" s="1"/>
  <c r="O47" i="38" s="1"/>
  <c r="O47" i="39" s="1"/>
  <c r="O47" i="40" s="1"/>
  <c r="O47" i="41" s="1"/>
  <c r="O47" i="42" s="1"/>
  <c r="O47" i="43" s="1"/>
  <c r="O47" i="44" s="1"/>
  <c r="O47" i="45" s="1"/>
  <c r="O47" i="46" s="1"/>
  <c r="O47" i="47" s="1"/>
  <c r="O47" i="48" s="1"/>
  <c r="O47" i="49" s="1"/>
  <c r="D51" i="1"/>
  <c r="O14" i="32" l="1"/>
  <c r="O14" i="33" s="1"/>
  <c r="O14" i="34" s="1"/>
  <c r="O14" i="35" s="1"/>
  <c r="O14" i="36" s="1"/>
  <c r="O14" i="37" s="1"/>
  <c r="O14" i="38" s="1"/>
  <c r="O14" i="39" s="1"/>
  <c r="O14" i="40" s="1"/>
  <c r="O14" i="41" s="1"/>
  <c r="O14" i="42" s="1"/>
  <c r="O14" i="43" s="1"/>
  <c r="O14" i="44" s="1"/>
  <c r="O14" i="45" s="1"/>
  <c r="O14" i="46" s="1"/>
  <c r="O14" i="47" s="1"/>
  <c r="O14" i="48" s="1"/>
  <c r="O14" i="49" s="1"/>
  <c r="O13" i="31"/>
  <c r="O51" i="1"/>
  <c r="O51" i="27" s="1"/>
  <c r="O51" i="28" s="1"/>
  <c r="O51" i="29" s="1"/>
  <c r="O51" i="30" s="1"/>
  <c r="O51" i="31" s="1"/>
  <c r="O51" i="32" s="1"/>
  <c r="O51" i="33" s="1"/>
  <c r="O51" i="34" s="1"/>
  <c r="O51" i="35" s="1"/>
  <c r="O51" i="36" s="1"/>
  <c r="O51" i="37" s="1"/>
  <c r="O51" i="38" s="1"/>
  <c r="O51" i="39" s="1"/>
  <c r="O51" i="40" s="1"/>
  <c r="O51" i="41" s="1"/>
  <c r="O51" i="42" s="1"/>
  <c r="O51" i="43" s="1"/>
  <c r="O51" i="44" s="1"/>
  <c r="O51" i="45" s="1"/>
  <c r="O51" i="46" s="1"/>
  <c r="O51" i="47" s="1"/>
  <c r="O51" i="48" s="1"/>
  <c r="O51" i="49" s="1"/>
  <c r="O52" i="1"/>
  <c r="O52" i="27" s="1"/>
  <c r="O52" i="28" s="1"/>
  <c r="O52" i="29" s="1"/>
  <c r="O52" i="30" s="1"/>
  <c r="O52" i="31" s="1"/>
  <c r="O52" i="32" s="1"/>
  <c r="O52" i="33" s="1"/>
  <c r="O52" i="34" s="1"/>
  <c r="O52" i="35" s="1"/>
  <c r="O52" i="36" s="1"/>
  <c r="O52" i="37" s="1"/>
  <c r="O52" i="38" s="1"/>
  <c r="O52" i="39" s="1"/>
  <c r="O52" i="40" s="1"/>
  <c r="O52" i="41" s="1"/>
  <c r="O52" i="42" s="1"/>
  <c r="O52" i="43" s="1"/>
  <c r="O52" i="44" s="1"/>
  <c r="O52" i="45" s="1"/>
  <c r="O52" i="46" s="1"/>
  <c r="O52" i="47" s="1"/>
  <c r="O52" i="48" s="1"/>
  <c r="O52" i="49" s="1"/>
  <c r="D40" i="1"/>
  <c r="O40" i="1" s="1"/>
  <c r="O40" i="27" s="1"/>
  <c r="O40" i="28" s="1"/>
  <c r="O40" i="29" s="1"/>
  <c r="O40" i="30" s="1"/>
  <c r="O40" i="31" s="1"/>
  <c r="O40" i="32" s="1"/>
  <c r="O40" i="33" s="1"/>
  <c r="O40" i="34" s="1"/>
  <c r="O40" i="35" s="1"/>
  <c r="O40" i="36" s="1"/>
  <c r="O40" i="37" s="1"/>
  <c r="O40" i="38" s="1"/>
  <c r="O40" i="39" s="1"/>
  <c r="O40" i="40" s="1"/>
  <c r="O40" i="41" s="1"/>
  <c r="O40" i="42" s="1"/>
  <c r="O40" i="43" s="1"/>
  <c r="O40" i="44" s="1"/>
  <c r="O40" i="45" s="1"/>
  <c r="O40" i="46" s="1"/>
  <c r="O40" i="47" s="1"/>
  <c r="O40" i="48" s="1"/>
  <c r="O40" i="49" s="1"/>
  <c r="D41" i="1"/>
  <c r="D48" i="1"/>
  <c r="O13" i="32" l="1"/>
  <c r="O13" i="33" s="1"/>
  <c r="O13" i="34" s="1"/>
  <c r="O13" i="35" s="1"/>
  <c r="O13" i="36" s="1"/>
  <c r="O13" i="37" s="1"/>
  <c r="O13" i="38" s="1"/>
  <c r="O13" i="39" s="1"/>
  <c r="O13" i="40" s="1"/>
  <c r="O13" i="41" s="1"/>
  <c r="O13" i="42" s="1"/>
  <c r="O13" i="43" s="1"/>
  <c r="O13" i="44" s="1"/>
  <c r="O13" i="45" s="1"/>
  <c r="O13" i="46" s="1"/>
  <c r="O13" i="47" s="1"/>
  <c r="O13" i="48" s="1"/>
  <c r="O13" i="49" s="1"/>
  <c r="O41" i="1"/>
  <c r="O41" i="27" s="1"/>
  <c r="O41" i="28" s="1"/>
  <c r="O41" i="29" s="1"/>
  <c r="O41" i="30" s="1"/>
  <c r="O41" i="31" s="1"/>
  <c r="O41" i="32" s="1"/>
  <c r="O41" i="33" s="1"/>
  <c r="O41" i="34" s="1"/>
  <c r="O41" i="35" s="1"/>
  <c r="O41" i="36" s="1"/>
  <c r="O41" i="37" s="1"/>
  <c r="O41" i="38" s="1"/>
  <c r="O41" i="39" s="1"/>
  <c r="O41" i="40" s="1"/>
  <c r="O41" i="41" s="1"/>
  <c r="O41" i="42" s="1"/>
  <c r="O41" i="43" s="1"/>
  <c r="O41" i="44" s="1"/>
  <c r="O41" i="45" s="1"/>
  <c r="O41" i="46" s="1"/>
  <c r="O41" i="47" s="1"/>
  <c r="O41" i="48" s="1"/>
  <c r="O41" i="49" s="1"/>
  <c r="O48" i="1"/>
  <c r="O48" i="27" s="1"/>
  <c r="O48" i="28" s="1"/>
  <c r="O48" i="29" s="1"/>
  <c r="O48" i="30" s="1"/>
  <c r="O48" i="31" s="1"/>
  <c r="O48" i="32" s="1"/>
  <c r="O48" i="33" s="1"/>
  <c r="O48" i="34" s="1"/>
  <c r="O48" i="35" s="1"/>
  <c r="O48" i="36" s="1"/>
  <c r="O48" i="37" s="1"/>
  <c r="O48" i="38" s="1"/>
  <c r="O48" i="39" s="1"/>
  <c r="O48" i="40" s="1"/>
  <c r="O48" i="41" s="1"/>
  <c r="O48" i="42" s="1"/>
  <c r="O48" i="43" s="1"/>
  <c r="O48" i="44" s="1"/>
  <c r="O48" i="45" s="1"/>
  <c r="O48" i="46" s="1"/>
  <c r="O48" i="47" s="1"/>
  <c r="O48" i="48" s="1"/>
  <c r="O48" i="49" s="1"/>
  <c r="D42" i="1"/>
  <c r="D44" i="1"/>
  <c r="D30" i="1"/>
  <c r="O30" i="1" s="1"/>
  <c r="O30" i="27" s="1"/>
  <c r="O30" i="28" s="1"/>
  <c r="O30" i="29" s="1"/>
  <c r="O30" i="30" s="1"/>
  <c r="O30" i="31" s="1"/>
  <c r="O30" i="32" s="1"/>
  <c r="O30" i="33" s="1"/>
  <c r="O30" i="34" s="1"/>
  <c r="O30" i="35" s="1"/>
  <c r="O30" i="36" s="1"/>
  <c r="O30" i="37" s="1"/>
  <c r="O30" i="38" s="1"/>
  <c r="O30" i="39" s="1"/>
  <c r="O30" i="40" s="1"/>
  <c r="O30" i="41" s="1"/>
  <c r="O30" i="42" s="1"/>
  <c r="O30" i="43" s="1"/>
  <c r="O30" i="44" s="1"/>
  <c r="O30" i="45" s="1"/>
  <c r="O30" i="46" s="1"/>
  <c r="O30" i="47" s="1"/>
  <c r="O30" i="48" s="1"/>
  <c r="O30" i="49" s="1"/>
  <c r="D38" i="1"/>
  <c r="O38" i="1" s="1"/>
  <c r="O38" i="27" s="1"/>
  <c r="O38" i="28" s="1"/>
  <c r="O38" i="29" s="1"/>
  <c r="O38" i="30" s="1"/>
  <c r="O38" i="31" s="1"/>
  <c r="O38" i="32" s="1"/>
  <c r="O38" i="33" s="1"/>
  <c r="O38" i="34" s="1"/>
  <c r="O38" i="35" s="1"/>
  <c r="O38" i="36" s="1"/>
  <c r="O38" i="37" s="1"/>
  <c r="O38" i="38" s="1"/>
  <c r="O38" i="39" s="1"/>
  <c r="O38" i="40" s="1"/>
  <c r="O38" i="41" s="1"/>
  <c r="O38" i="42" s="1"/>
  <c r="O38" i="43" s="1"/>
  <c r="O38" i="44" s="1"/>
  <c r="O38" i="45" s="1"/>
  <c r="O38" i="46" s="1"/>
  <c r="O38" i="47" s="1"/>
  <c r="O38" i="48" s="1"/>
  <c r="O38" i="49" s="1"/>
  <c r="D36" i="1"/>
  <c r="D24" i="1"/>
  <c r="D43" i="1"/>
  <c r="O43" i="1" s="1"/>
  <c r="O43" i="27" s="1"/>
  <c r="O43" i="28" s="1"/>
  <c r="O43" i="29" s="1"/>
  <c r="O43" i="30" s="1"/>
  <c r="O43" i="31" s="1"/>
  <c r="O43" i="32" s="1"/>
  <c r="O43" i="33" s="1"/>
  <c r="O43" i="34" s="1"/>
  <c r="O43" i="35" s="1"/>
  <c r="O43" i="36" s="1"/>
  <c r="O43" i="37" s="1"/>
  <c r="O43" i="38" s="1"/>
  <c r="O43" i="39" s="1"/>
  <c r="O43" i="40" s="1"/>
  <c r="O43" i="41" s="1"/>
  <c r="O43" i="42" s="1"/>
  <c r="O43" i="43" s="1"/>
  <c r="O43" i="44" s="1"/>
  <c r="O43" i="45" s="1"/>
  <c r="O43" i="46" s="1"/>
  <c r="O43" i="47" s="1"/>
  <c r="O43" i="48" s="1"/>
  <c r="O43" i="49" s="1"/>
  <c r="O24" i="1" l="1"/>
  <c r="O24" i="27" s="1"/>
  <c r="O24" i="28" s="1"/>
  <c r="O24" i="29" s="1"/>
  <c r="O24" i="30" s="1"/>
  <c r="O24" i="31" s="1"/>
  <c r="O24" i="32" s="1"/>
  <c r="O24" i="33" s="1"/>
  <c r="O24" i="34" s="1"/>
  <c r="O24" i="35" s="1"/>
  <c r="O24" i="36" s="1"/>
  <c r="O24" i="37" s="1"/>
  <c r="O24" i="38" s="1"/>
  <c r="O24" i="39" s="1"/>
  <c r="O24" i="40" s="1"/>
  <c r="O24" i="41" s="1"/>
  <c r="O24" i="42" s="1"/>
  <c r="O24" i="43" s="1"/>
  <c r="O24" i="44" s="1"/>
  <c r="O24" i="45" s="1"/>
  <c r="O24" i="46" s="1"/>
  <c r="O24" i="47" s="1"/>
  <c r="O24" i="48" s="1"/>
  <c r="O24" i="49" s="1"/>
  <c r="O42" i="1"/>
  <c r="O42" i="27" s="1"/>
  <c r="O42" i="28" s="1"/>
  <c r="O42" i="29" s="1"/>
  <c r="O42" i="30" s="1"/>
  <c r="O42" i="31" s="1"/>
  <c r="O42" i="32" s="1"/>
  <c r="O42" i="33" s="1"/>
  <c r="O42" i="34" s="1"/>
  <c r="O42" i="35" s="1"/>
  <c r="O42" i="36" s="1"/>
  <c r="O42" i="37" s="1"/>
  <c r="O42" i="38" s="1"/>
  <c r="O42" i="39" s="1"/>
  <c r="O42" i="40" s="1"/>
  <c r="O42" i="41" s="1"/>
  <c r="O42" i="42" s="1"/>
  <c r="O42" i="43" s="1"/>
  <c r="O42" i="44" s="1"/>
  <c r="O42" i="45" s="1"/>
  <c r="O42" i="46" s="1"/>
  <c r="O42" i="47" s="1"/>
  <c r="O42" i="48" s="1"/>
  <c r="O42" i="49" s="1"/>
  <c r="O36" i="1"/>
  <c r="O36" i="27" s="1"/>
  <c r="O36" i="28" s="1"/>
  <c r="O36" i="29" s="1"/>
  <c r="O36" i="30" s="1"/>
  <c r="O36" i="31" s="1"/>
  <c r="O36" i="32" s="1"/>
  <c r="O36" i="33" s="1"/>
  <c r="O36" i="34" s="1"/>
  <c r="O36" i="35" s="1"/>
  <c r="O36" i="36" s="1"/>
  <c r="O36" i="37" s="1"/>
  <c r="O36" i="38" s="1"/>
  <c r="O36" i="39" s="1"/>
  <c r="O36" i="40" s="1"/>
  <c r="O36" i="41" s="1"/>
  <c r="O36" i="42" s="1"/>
  <c r="O36" i="43" s="1"/>
  <c r="O36" i="44" s="1"/>
  <c r="O36" i="45" s="1"/>
  <c r="O36" i="46" s="1"/>
  <c r="O36" i="47" s="1"/>
  <c r="O36" i="48" s="1"/>
  <c r="O36" i="49" s="1"/>
  <c r="O44" i="1"/>
  <c r="O44" i="27" s="1"/>
  <c r="O44" i="28" s="1"/>
  <c r="O44" i="29" s="1"/>
  <c r="O44" i="30" s="1"/>
  <c r="O44" i="31" s="1"/>
  <c r="O44" i="32" s="1"/>
  <c r="O44" i="33" s="1"/>
  <c r="O44" i="34" s="1"/>
  <c r="O44" i="35" s="1"/>
  <c r="O44" i="36" s="1"/>
  <c r="O44" i="37" s="1"/>
  <c r="O44" i="38" s="1"/>
  <c r="O44" i="39" s="1"/>
  <c r="O44" i="40" s="1"/>
  <c r="O44" i="41" s="1"/>
  <c r="O44" i="42" s="1"/>
  <c r="O44" i="43" s="1"/>
  <c r="O44" i="44" s="1"/>
  <c r="O44" i="45" s="1"/>
  <c r="O44" i="46" s="1"/>
  <c r="O44" i="47" s="1"/>
  <c r="O44" i="48" s="1"/>
  <c r="O44" i="49" s="1"/>
  <c r="D46" i="1"/>
  <c r="D37" i="1"/>
  <c r="O37" i="1" l="1"/>
  <c r="O37" i="27" s="1"/>
  <c r="O37" i="28" s="1"/>
  <c r="O37" i="29" s="1"/>
  <c r="O37" i="30" s="1"/>
  <c r="O37" i="31" s="1"/>
  <c r="O37" i="32" s="1"/>
  <c r="O37" i="33" s="1"/>
  <c r="O37" i="34" s="1"/>
  <c r="O37" i="35" s="1"/>
  <c r="O37" i="36" s="1"/>
  <c r="O37" i="37" s="1"/>
  <c r="O37" i="38" s="1"/>
  <c r="O37" i="39" s="1"/>
  <c r="O37" i="40" s="1"/>
  <c r="O37" i="41" s="1"/>
  <c r="O37" i="42" s="1"/>
  <c r="O37" i="43" s="1"/>
  <c r="O37" i="44" s="1"/>
  <c r="O37" i="45" s="1"/>
  <c r="O37" i="46" s="1"/>
  <c r="O37" i="47" s="1"/>
  <c r="O37" i="48" s="1"/>
  <c r="O37" i="49" s="1"/>
  <c r="O46" i="1"/>
  <c r="O46" i="27" s="1"/>
  <c r="O46" i="28" s="1"/>
  <c r="O46" i="29" s="1"/>
  <c r="O46" i="30" s="1"/>
  <c r="O46" i="31" s="1"/>
  <c r="O46" i="32" s="1"/>
  <c r="O46" i="33" s="1"/>
  <c r="O46" i="34" s="1"/>
  <c r="O46" i="35" s="1"/>
  <c r="O46" i="36" s="1"/>
  <c r="O46" i="37" s="1"/>
  <c r="O46" i="38" s="1"/>
  <c r="O46" i="39" s="1"/>
  <c r="O46" i="40" s="1"/>
  <c r="O46" i="41" s="1"/>
  <c r="O46" i="42" s="1"/>
  <c r="O46" i="43" s="1"/>
  <c r="O46" i="44" s="1"/>
  <c r="O46" i="45" s="1"/>
  <c r="O46" i="46" s="1"/>
  <c r="O46" i="47" s="1"/>
  <c r="O46" i="48" s="1"/>
  <c r="O46" i="49" s="1"/>
  <c r="D45" i="1"/>
  <c r="O45" i="1" s="1"/>
  <c r="O45" i="27" s="1"/>
  <c r="O45" i="28" s="1"/>
  <c r="O45" i="29" s="1"/>
  <c r="O45" i="30" s="1"/>
  <c r="O45" i="31" s="1"/>
  <c r="O45" i="32" s="1"/>
  <c r="O45" i="33" s="1"/>
  <c r="O45" i="34" s="1"/>
  <c r="O45" i="35" s="1"/>
  <c r="O45" i="36" s="1"/>
  <c r="O45" i="37" s="1"/>
  <c r="O45" i="38" s="1"/>
  <c r="O45" i="39" s="1"/>
  <c r="O45" i="40" s="1"/>
  <c r="O45" i="41" s="1"/>
  <c r="O45" i="42" s="1"/>
  <c r="O45" i="43" s="1"/>
  <c r="O45" i="44" s="1"/>
  <c r="O45" i="45" s="1"/>
  <c r="O45" i="46" s="1"/>
  <c r="O45" i="47" s="1"/>
  <c r="O45" i="48" s="1"/>
  <c r="O45" i="49" s="1"/>
  <c r="D34" i="1"/>
  <c r="O34" i="1" l="1"/>
  <c r="O34" i="27" s="1"/>
  <c r="O34" i="28" s="1"/>
  <c r="O34" i="29" s="1"/>
  <c r="O34" i="30" s="1"/>
  <c r="O34" i="31" s="1"/>
  <c r="O34" i="32" s="1"/>
  <c r="O34" i="33" s="1"/>
  <c r="O34" i="34" s="1"/>
  <c r="O34" i="35" s="1"/>
  <c r="O34" i="36" s="1"/>
  <c r="O34" i="37" s="1"/>
  <c r="O34" i="38" s="1"/>
  <c r="O34" i="39" s="1"/>
  <c r="O34" i="40" s="1"/>
  <c r="O34" i="41" s="1"/>
  <c r="O34" i="42" s="1"/>
  <c r="O34" i="43" s="1"/>
  <c r="O34" i="44" s="1"/>
  <c r="O34" i="45" s="1"/>
  <c r="O34" i="46" s="1"/>
  <c r="O34" i="47" s="1"/>
  <c r="O34" i="48" s="1"/>
  <c r="O34" i="49" s="1"/>
  <c r="D29" i="1"/>
  <c r="O29" i="1" s="1"/>
  <c r="O29" i="27" s="1"/>
  <c r="O29" i="28" s="1"/>
  <c r="O29" i="29" s="1"/>
  <c r="O29" i="30" s="1"/>
  <c r="O29" i="31" s="1"/>
  <c r="O29" i="32" s="1"/>
  <c r="O29" i="33" s="1"/>
  <c r="O29" i="34" s="1"/>
  <c r="O29" i="35" s="1"/>
  <c r="O29" i="36" s="1"/>
  <c r="O29" i="37" s="1"/>
  <c r="O29" i="38" s="1"/>
  <c r="O29" i="39" s="1"/>
  <c r="O29" i="40" s="1"/>
  <c r="O29" i="41" s="1"/>
  <c r="O29" i="42" s="1"/>
  <c r="O29" i="43" s="1"/>
  <c r="O29" i="44" s="1"/>
  <c r="O29" i="45" s="1"/>
  <c r="O29" i="46" s="1"/>
  <c r="O29" i="47" s="1"/>
  <c r="O29" i="48" s="1"/>
  <c r="O29" i="49" s="1"/>
  <c r="D39" i="1"/>
  <c r="D32" i="1"/>
  <c r="O32" i="1" s="1"/>
  <c r="O32" i="27" s="1"/>
  <c r="O32" i="28" s="1"/>
  <c r="O32" i="29" s="1"/>
  <c r="O32" i="30" s="1"/>
  <c r="O32" i="31" s="1"/>
  <c r="O32" i="32" s="1"/>
  <c r="O32" i="33" s="1"/>
  <c r="O32" i="34" s="1"/>
  <c r="O32" i="35" s="1"/>
  <c r="O32" i="36" s="1"/>
  <c r="O32" i="37" s="1"/>
  <c r="O32" i="38" s="1"/>
  <c r="O32" i="39" s="1"/>
  <c r="O32" i="40" s="1"/>
  <c r="O32" i="41" s="1"/>
  <c r="O32" i="42" s="1"/>
  <c r="O32" i="43" s="1"/>
  <c r="O32" i="44" s="1"/>
  <c r="O32" i="45" s="1"/>
  <c r="O32" i="46" s="1"/>
  <c r="O32" i="47" s="1"/>
  <c r="O32" i="48" s="1"/>
  <c r="O32" i="49" s="1"/>
  <c r="D22" i="1"/>
  <c r="O22" i="1" s="1"/>
  <c r="O22" i="27" s="1"/>
  <c r="O22" i="28" s="1"/>
  <c r="O22" i="29" s="1"/>
  <c r="O22" i="30" s="1"/>
  <c r="O22" i="31" s="1"/>
  <c r="O22" i="32" s="1"/>
  <c r="O22" i="33" s="1"/>
  <c r="O22" i="34" s="1"/>
  <c r="O22" i="35" s="1"/>
  <c r="O22" i="36" s="1"/>
  <c r="O22" i="37" s="1"/>
  <c r="O22" i="38" s="1"/>
  <c r="O22" i="39" s="1"/>
  <c r="O22" i="40" s="1"/>
  <c r="O22" i="41" s="1"/>
  <c r="O22" i="42" s="1"/>
  <c r="O22" i="43" s="1"/>
  <c r="O22" i="44" s="1"/>
  <c r="O22" i="45" s="1"/>
  <c r="O22" i="46" s="1"/>
  <c r="O22" i="47" s="1"/>
  <c r="O22" i="48" s="1"/>
  <c r="O22" i="49" s="1"/>
  <c r="D31" i="1"/>
  <c r="D35" i="1"/>
  <c r="O35" i="1" s="1"/>
  <c r="O35" i="27" s="1"/>
  <c r="O35" i="28" s="1"/>
  <c r="O35" i="29" s="1"/>
  <c r="O35" i="30" s="1"/>
  <c r="O35" i="31" s="1"/>
  <c r="O35" i="32" s="1"/>
  <c r="O35" i="33" s="1"/>
  <c r="O35" i="34" s="1"/>
  <c r="O35" i="35" s="1"/>
  <c r="O35" i="36" s="1"/>
  <c r="O35" i="37" s="1"/>
  <c r="O35" i="38" s="1"/>
  <c r="O35" i="39" s="1"/>
  <c r="O35" i="40" s="1"/>
  <c r="O35" i="41" s="1"/>
  <c r="O35" i="42" s="1"/>
  <c r="O35" i="43" s="1"/>
  <c r="O35" i="44" s="1"/>
  <c r="O35" i="45" s="1"/>
  <c r="O35" i="46" s="1"/>
  <c r="O35" i="47" s="1"/>
  <c r="O35" i="48" s="1"/>
  <c r="O35" i="49" s="1"/>
  <c r="O39" i="1" l="1"/>
  <c r="O39" i="27" s="1"/>
  <c r="O39" i="28" s="1"/>
  <c r="O39" i="29" s="1"/>
  <c r="O39" i="30" s="1"/>
  <c r="O39" i="31" s="1"/>
  <c r="O39" i="32" s="1"/>
  <c r="O39" i="33" s="1"/>
  <c r="O39" i="34" s="1"/>
  <c r="O39" i="35" s="1"/>
  <c r="O39" i="36" s="1"/>
  <c r="O39" i="37" s="1"/>
  <c r="O39" i="38" s="1"/>
  <c r="O39" i="39" s="1"/>
  <c r="O39" i="40" s="1"/>
  <c r="O39" i="41" s="1"/>
  <c r="O39" i="42" s="1"/>
  <c r="O39" i="43" s="1"/>
  <c r="O39" i="44" s="1"/>
  <c r="O39" i="45" s="1"/>
  <c r="O39" i="46" s="1"/>
  <c r="O39" i="47" s="1"/>
  <c r="O39" i="48" s="1"/>
  <c r="O39" i="49" s="1"/>
  <c r="O31" i="1"/>
  <c r="O31" i="27" s="1"/>
  <c r="O31" i="28" s="1"/>
  <c r="O31" i="29" s="1"/>
  <c r="O31" i="30" s="1"/>
  <c r="O31" i="31" s="1"/>
  <c r="O31" i="32" s="1"/>
  <c r="O31" i="33" s="1"/>
  <c r="O31" i="34" s="1"/>
  <c r="O31" i="35" s="1"/>
  <c r="O31" i="36" s="1"/>
  <c r="O31" i="37" s="1"/>
  <c r="O31" i="38" s="1"/>
  <c r="O31" i="39" s="1"/>
  <c r="O31" i="40" s="1"/>
  <c r="O31" i="41" s="1"/>
  <c r="O31" i="42" s="1"/>
  <c r="O31" i="43" s="1"/>
  <c r="O31" i="44" s="1"/>
  <c r="O31" i="45" s="1"/>
  <c r="O31" i="46" s="1"/>
  <c r="O31" i="47" s="1"/>
  <c r="O31" i="48" s="1"/>
  <c r="O31" i="49" s="1"/>
  <c r="D23" i="1"/>
  <c r="O19" i="1"/>
  <c r="O19" i="27" s="1"/>
  <c r="O19" i="28" s="1"/>
  <c r="O19" i="29" s="1"/>
  <c r="O19" i="30" s="1"/>
  <c r="O19" i="31" s="1"/>
  <c r="O19" i="32" s="1"/>
  <c r="O19" i="33" s="1"/>
  <c r="O19" i="34" s="1"/>
  <c r="O19" i="35" s="1"/>
  <c r="O19" i="36" s="1"/>
  <c r="O19" i="37" s="1"/>
  <c r="O19" i="38" s="1"/>
  <c r="O19" i="39" s="1"/>
  <c r="O19" i="40" s="1"/>
  <c r="O19" i="41" s="1"/>
  <c r="O19" i="42" s="1"/>
  <c r="O19" i="43" s="1"/>
  <c r="O19" i="44" s="1"/>
  <c r="O19" i="45" s="1"/>
  <c r="O19" i="46" s="1"/>
  <c r="O19" i="47" s="1"/>
  <c r="O19" i="48" s="1"/>
  <c r="O19" i="49" s="1"/>
  <c r="D33" i="1"/>
  <c r="O33" i="1" s="1"/>
  <c r="O33" i="27" s="1"/>
  <c r="O33" i="28" s="1"/>
  <c r="O33" i="29" s="1"/>
  <c r="O33" i="30" s="1"/>
  <c r="O33" i="31" s="1"/>
  <c r="O33" i="32" s="1"/>
  <c r="O33" i="33" s="1"/>
  <c r="O33" i="34" s="1"/>
  <c r="O33" i="35" s="1"/>
  <c r="O33" i="36" s="1"/>
  <c r="O33" i="37" s="1"/>
  <c r="O33" i="38" s="1"/>
  <c r="O33" i="39" s="1"/>
  <c r="O33" i="40" s="1"/>
  <c r="O33" i="41" s="1"/>
  <c r="O33" i="42" s="1"/>
  <c r="O33" i="43" s="1"/>
  <c r="O33" i="44" s="1"/>
  <c r="O33" i="45" s="1"/>
  <c r="O33" i="46" s="1"/>
  <c r="O33" i="47" s="1"/>
  <c r="O33" i="48" s="1"/>
  <c r="O33" i="49" s="1"/>
  <c r="D21" i="1"/>
  <c r="D28" i="1"/>
  <c r="O28" i="1" s="1"/>
  <c r="O28" i="27" s="1"/>
  <c r="O28" i="28" s="1"/>
  <c r="O28" i="29" s="1"/>
  <c r="O28" i="30" s="1"/>
  <c r="O28" i="31" s="1"/>
  <c r="O28" i="32" s="1"/>
  <c r="O28" i="33" s="1"/>
  <c r="O28" i="34" s="1"/>
  <c r="O28" i="35" s="1"/>
  <c r="O28" i="36" s="1"/>
  <c r="O28" i="37" s="1"/>
  <c r="O28" i="38" s="1"/>
  <c r="O28" i="39" s="1"/>
  <c r="O28" i="40" s="1"/>
  <c r="O28" i="41" s="1"/>
  <c r="O28" i="42" s="1"/>
  <c r="O28" i="43" s="1"/>
  <c r="O28" i="44" s="1"/>
  <c r="O28" i="45" s="1"/>
  <c r="O28" i="46" s="1"/>
  <c r="O28" i="47" s="1"/>
  <c r="O28" i="48" s="1"/>
  <c r="O28" i="49" s="1"/>
  <c r="D26" i="1"/>
  <c r="O26" i="1" s="1"/>
  <c r="O26" i="27" s="1"/>
  <c r="O26" i="28" s="1"/>
  <c r="O26" i="29" s="1"/>
  <c r="O26" i="30" s="1"/>
  <c r="O26" i="31" s="1"/>
  <c r="O26" i="32" s="1"/>
  <c r="O26" i="33" s="1"/>
  <c r="O26" i="34" s="1"/>
  <c r="O26" i="35" s="1"/>
  <c r="O26" i="36" s="1"/>
  <c r="O26" i="37" s="1"/>
  <c r="O26" i="38" s="1"/>
  <c r="O26" i="39" s="1"/>
  <c r="O26" i="40" s="1"/>
  <c r="O26" i="41" s="1"/>
  <c r="O26" i="42" s="1"/>
  <c r="O26" i="43" s="1"/>
  <c r="O26" i="44" s="1"/>
  <c r="O26" i="45" s="1"/>
  <c r="O26" i="46" s="1"/>
  <c r="O26" i="47" s="1"/>
  <c r="O26" i="48" s="1"/>
  <c r="O26" i="49" s="1"/>
  <c r="O23" i="1" l="1"/>
  <c r="O23" i="27" s="1"/>
  <c r="O23" i="28" s="1"/>
  <c r="O23" i="29" s="1"/>
  <c r="O23" i="30" s="1"/>
  <c r="O23" i="31" s="1"/>
  <c r="O23" i="32" s="1"/>
  <c r="O23" i="33" s="1"/>
  <c r="O23" i="34" s="1"/>
  <c r="O23" i="35" s="1"/>
  <c r="O23" i="36" s="1"/>
  <c r="O23" i="37" s="1"/>
  <c r="O23" i="38" s="1"/>
  <c r="O23" i="39" s="1"/>
  <c r="O23" i="40" s="1"/>
  <c r="O23" i="41" s="1"/>
  <c r="O23" i="42" s="1"/>
  <c r="O23" i="43" s="1"/>
  <c r="O23" i="44" s="1"/>
  <c r="O23" i="45" s="1"/>
  <c r="O23" i="46" s="1"/>
  <c r="O23" i="47" s="1"/>
  <c r="O23" i="48" s="1"/>
  <c r="O23" i="49" s="1"/>
  <c r="O21" i="1"/>
  <c r="O21" i="27" s="1"/>
  <c r="O21" i="28" s="1"/>
  <c r="O21" i="29" s="1"/>
  <c r="O21" i="30" s="1"/>
  <c r="O21" i="31" s="1"/>
  <c r="O21" i="32" s="1"/>
  <c r="O21" i="33" s="1"/>
  <c r="O21" i="34" s="1"/>
  <c r="O21" i="35" s="1"/>
  <c r="O21" i="36" s="1"/>
  <c r="O21" i="37" s="1"/>
  <c r="O21" i="38" s="1"/>
  <c r="O21" i="39" s="1"/>
  <c r="O21" i="40" s="1"/>
  <c r="O21" i="41" s="1"/>
  <c r="O21" i="42" s="1"/>
  <c r="O21" i="43" s="1"/>
  <c r="O21" i="44" s="1"/>
  <c r="O21" i="45" s="1"/>
  <c r="O21" i="46" s="1"/>
  <c r="O21" i="47" s="1"/>
  <c r="O21" i="48" s="1"/>
  <c r="O21" i="49" s="1"/>
  <c r="J40" i="1"/>
  <c r="J25" i="1"/>
  <c r="D20" i="1"/>
  <c r="J51" i="1"/>
  <c r="J35" i="1"/>
  <c r="D25" i="1"/>
  <c r="D27" i="1"/>
  <c r="O27" i="1" s="1"/>
  <c r="O27" i="27" s="1"/>
  <c r="O27" i="28" s="1"/>
  <c r="O27" i="29" s="1"/>
  <c r="O27" i="30" s="1"/>
  <c r="O27" i="31" s="1"/>
  <c r="O27" i="32" s="1"/>
  <c r="O27" i="33" s="1"/>
  <c r="O27" i="34" s="1"/>
  <c r="O27" i="35" s="1"/>
  <c r="O27" i="36" s="1"/>
  <c r="O27" i="37" s="1"/>
  <c r="O27" i="38" s="1"/>
  <c r="O27" i="39" s="1"/>
  <c r="O27" i="40" s="1"/>
  <c r="O27" i="41" s="1"/>
  <c r="O27" i="42" s="1"/>
  <c r="O27" i="43" s="1"/>
  <c r="O27" i="44" s="1"/>
  <c r="O27" i="45" s="1"/>
  <c r="O27" i="46" s="1"/>
  <c r="O27" i="47" s="1"/>
  <c r="O27" i="48" s="1"/>
  <c r="O27" i="49" s="1"/>
  <c r="J34" i="1"/>
  <c r="J28" i="1"/>
  <c r="J19" i="1"/>
  <c r="J45" i="1"/>
  <c r="J36" i="1"/>
  <c r="J50" i="1"/>
  <c r="J21" i="1"/>
  <c r="J33" i="1"/>
  <c r="J48" i="1"/>
  <c r="J39" i="1"/>
  <c r="J43" i="1"/>
  <c r="J52" i="1"/>
  <c r="J46" i="1"/>
  <c r="J27" i="1"/>
  <c r="J32" i="1"/>
  <c r="J38" i="1"/>
  <c r="J30" i="1"/>
  <c r="J41" i="1"/>
  <c r="J29" i="1"/>
  <c r="J26" i="1"/>
  <c r="J23" i="1"/>
  <c r="J20" i="1"/>
  <c r="J44" i="1"/>
  <c r="J22" i="1"/>
  <c r="J31" i="1"/>
  <c r="J47" i="1"/>
  <c r="J37" i="1"/>
  <c r="J42" i="1"/>
  <c r="J49" i="1"/>
  <c r="J24" i="1"/>
  <c r="J49" i="32" l="1"/>
  <c r="J49" i="31"/>
  <c r="J49" i="29"/>
  <c r="J49" i="28"/>
  <c r="J49" i="30"/>
  <c r="J49" i="27"/>
  <c r="J31" i="32"/>
  <c r="J31" i="31"/>
  <c r="J31" i="29"/>
  <c r="J31" i="28"/>
  <c r="J31" i="30"/>
  <c r="J31" i="27"/>
  <c r="J44" i="32"/>
  <c r="J44" i="31"/>
  <c r="J44" i="30"/>
  <c r="J44" i="29"/>
  <c r="J44" i="28"/>
  <c r="J44" i="27"/>
  <c r="J32" i="32"/>
  <c r="J32" i="31"/>
  <c r="J32" i="29"/>
  <c r="J32" i="30"/>
  <c r="J32" i="28"/>
  <c r="J32" i="27"/>
  <c r="J21" i="32"/>
  <c r="J21" i="31"/>
  <c r="J21" i="29"/>
  <c r="J21" i="30"/>
  <c r="J21" i="28"/>
  <c r="J21" i="27"/>
  <c r="J24" i="32"/>
  <c r="J24" i="31"/>
  <c r="J24" i="29"/>
  <c r="J24" i="28"/>
  <c r="J24" i="30"/>
  <c r="J24" i="27"/>
  <c r="J47" i="32"/>
  <c r="J47" i="31"/>
  <c r="J47" i="30"/>
  <c r="J47" i="29"/>
  <c r="J47" i="28"/>
  <c r="J47" i="27"/>
  <c r="J41" i="32"/>
  <c r="J41" i="31"/>
  <c r="J41" i="30"/>
  <c r="J41" i="29"/>
  <c r="J41" i="27"/>
  <c r="J41" i="28"/>
  <c r="J27" i="32"/>
  <c r="J27" i="31"/>
  <c r="J27" i="28"/>
  <c r="J27" i="29"/>
  <c r="J27" i="30"/>
  <c r="J27" i="27"/>
  <c r="J39" i="32"/>
  <c r="J39" i="31"/>
  <c r="J39" i="30"/>
  <c r="J39" i="29"/>
  <c r="J39" i="28"/>
  <c r="J39" i="27"/>
  <c r="J50" i="32"/>
  <c r="J50" i="31"/>
  <c r="J50" i="30"/>
  <c r="J50" i="29"/>
  <c r="J50" i="28"/>
  <c r="J50" i="27"/>
  <c r="J28" i="32"/>
  <c r="J28" i="31"/>
  <c r="J28" i="30"/>
  <c r="J28" i="29"/>
  <c r="J28" i="28"/>
  <c r="J28" i="27"/>
  <c r="J35" i="32"/>
  <c r="J35" i="31"/>
  <c r="J35" i="29"/>
  <c r="J35" i="30"/>
  <c r="J35" i="28"/>
  <c r="J35" i="27"/>
  <c r="J40" i="32"/>
  <c r="J40" i="31"/>
  <c r="J40" i="29"/>
  <c r="J40" i="30"/>
  <c r="J40" i="27"/>
  <c r="J40" i="28"/>
  <c r="J23" i="32"/>
  <c r="J23" i="31"/>
  <c r="J23" i="30"/>
  <c r="J23" i="29"/>
  <c r="J23" i="27"/>
  <c r="J23" i="28"/>
  <c r="J46" i="32"/>
  <c r="J46" i="31"/>
  <c r="J46" i="30"/>
  <c r="J46" i="29"/>
  <c r="J46" i="28"/>
  <c r="J46" i="27"/>
  <c r="J48" i="32"/>
  <c r="J48" i="31"/>
  <c r="J48" i="29"/>
  <c r="J48" i="28"/>
  <c r="J48" i="30"/>
  <c r="J48" i="27"/>
  <c r="J36" i="32"/>
  <c r="J36" i="31"/>
  <c r="J36" i="30"/>
  <c r="J36" i="29"/>
  <c r="J36" i="28"/>
  <c r="J36" i="27"/>
  <c r="J34" i="32"/>
  <c r="J34" i="31"/>
  <c r="J34" i="30"/>
  <c r="J34" i="29"/>
  <c r="J34" i="27"/>
  <c r="J34" i="28"/>
  <c r="J51" i="32"/>
  <c r="J51" i="31"/>
  <c r="J51" i="29"/>
  <c r="J51" i="28"/>
  <c r="J51" i="30"/>
  <c r="J51" i="27"/>
  <c r="J30" i="32"/>
  <c r="J30" i="31"/>
  <c r="J30" i="30"/>
  <c r="J30" i="29"/>
  <c r="J30" i="28"/>
  <c r="J30" i="27"/>
  <c r="J42" i="32"/>
  <c r="J42" i="31"/>
  <c r="J42" i="30"/>
  <c r="J42" i="29"/>
  <c r="J42" i="28"/>
  <c r="J42" i="27"/>
  <c r="J22" i="32"/>
  <c r="J22" i="31"/>
  <c r="J22" i="29"/>
  <c r="J22" i="28"/>
  <c r="J22" i="30"/>
  <c r="J22" i="27"/>
  <c r="J26" i="32"/>
  <c r="J26" i="31"/>
  <c r="J26" i="29"/>
  <c r="J26" i="28"/>
  <c r="J26" i="30"/>
  <c r="J26" i="27"/>
  <c r="J38" i="32"/>
  <c r="J38" i="31"/>
  <c r="J38" i="30"/>
  <c r="J38" i="29"/>
  <c r="J38" i="28"/>
  <c r="J38" i="27"/>
  <c r="J52" i="32"/>
  <c r="J52" i="31"/>
  <c r="J52" i="29"/>
  <c r="J52" i="28"/>
  <c r="J52" i="30"/>
  <c r="J52" i="27"/>
  <c r="J33" i="32"/>
  <c r="J33" i="31"/>
  <c r="J33" i="30"/>
  <c r="J33" i="29"/>
  <c r="J33" i="27"/>
  <c r="J33" i="28"/>
  <c r="J45" i="32"/>
  <c r="J45" i="31"/>
  <c r="J45" i="29"/>
  <c r="J45" i="28"/>
  <c r="J45" i="30"/>
  <c r="J45" i="27"/>
  <c r="J37" i="32"/>
  <c r="J37" i="31"/>
  <c r="J37" i="29"/>
  <c r="J37" i="28"/>
  <c r="J37" i="30"/>
  <c r="J37" i="27"/>
  <c r="J29" i="32"/>
  <c r="J29" i="31"/>
  <c r="J29" i="30"/>
  <c r="J29" i="29"/>
  <c r="J29" i="28"/>
  <c r="J29" i="27"/>
  <c r="J43" i="32"/>
  <c r="J43" i="31"/>
  <c r="J43" i="30"/>
  <c r="J43" i="29"/>
  <c r="J43" i="28"/>
  <c r="J43" i="27"/>
  <c r="J25" i="32"/>
  <c r="J25" i="31"/>
  <c r="J25" i="30"/>
  <c r="J25" i="29"/>
  <c r="J25" i="27"/>
  <c r="J25" i="28"/>
  <c r="J20" i="32"/>
  <c r="J20" i="31"/>
  <c r="J20" i="29"/>
  <c r="J20" i="28"/>
  <c r="J20" i="27"/>
  <c r="J20" i="30"/>
  <c r="O20" i="1"/>
  <c r="O20" i="27" s="1"/>
  <c r="O20" i="28" s="1"/>
  <c r="O20" i="29" s="1"/>
  <c r="O20" i="30" s="1"/>
  <c r="O20" i="31" s="1"/>
  <c r="O20" i="32" s="1"/>
  <c r="O20" i="33" s="1"/>
  <c r="O20" i="34" s="1"/>
  <c r="O20" i="35" s="1"/>
  <c r="O20" i="36" s="1"/>
  <c r="O20" i="37" s="1"/>
  <c r="O20" i="38" s="1"/>
  <c r="O20" i="39" s="1"/>
  <c r="O20" i="40" s="1"/>
  <c r="O20" i="41" s="1"/>
  <c r="O20" i="42" s="1"/>
  <c r="O20" i="43" s="1"/>
  <c r="O20" i="44" s="1"/>
  <c r="O20" i="45" s="1"/>
  <c r="O20" i="46" s="1"/>
  <c r="O20" i="47" s="1"/>
  <c r="O20" i="48" s="1"/>
  <c r="O20" i="49" s="1"/>
  <c r="J19" i="32"/>
  <c r="J19" i="31"/>
  <c r="J19" i="30"/>
  <c r="J19" i="28"/>
  <c r="J19" i="27"/>
  <c r="J19" i="29"/>
  <c r="O25" i="1"/>
  <c r="O25" i="27" s="1"/>
  <c r="O25" i="28" s="1"/>
  <c r="O25" i="29" s="1"/>
  <c r="O25" i="30" s="1"/>
  <c r="O25" i="31" s="1"/>
  <c r="O25" i="32" s="1"/>
  <c r="O25" i="33" s="1"/>
  <c r="O25" i="34" s="1"/>
  <c r="O25" i="35" s="1"/>
  <c r="O25" i="36" s="1"/>
  <c r="O25" i="37" s="1"/>
  <c r="O25" i="38" s="1"/>
  <c r="O25" i="39" s="1"/>
  <c r="O25" i="40" s="1"/>
  <c r="O25" i="41" s="1"/>
  <c r="O25" i="42" s="1"/>
  <c r="O25" i="43" s="1"/>
  <c r="O25" i="44" s="1"/>
  <c r="O25" i="45" s="1"/>
  <c r="O25" i="46" s="1"/>
  <c r="O25" i="47" s="1"/>
  <c r="O25" i="48" s="1"/>
  <c r="O25" i="49" s="1"/>
  <c r="B13" i="32" l="1"/>
  <c r="L13" i="1"/>
  <c r="B13" i="31"/>
  <c r="B13" i="27"/>
  <c r="K13" i="1"/>
  <c r="Q13" i="1" s="1"/>
  <c r="B13" i="29"/>
  <c r="P14" i="1"/>
  <c r="L14" i="27"/>
  <c r="P13" i="1"/>
  <c r="B13" i="28"/>
  <c r="K14" i="1"/>
  <c r="Q14" i="1" s="1"/>
  <c r="B13" i="30"/>
  <c r="J13" i="1"/>
  <c r="M13" i="1" s="1"/>
  <c r="J14" i="1"/>
  <c r="M14" i="1" s="1"/>
  <c r="R13" i="1" l="1"/>
  <c r="N13" i="1"/>
  <c r="J13" i="30"/>
  <c r="J13" i="36"/>
  <c r="J13" i="35"/>
  <c r="J13" i="34"/>
  <c r="J13" i="47"/>
  <c r="J13" i="39"/>
  <c r="J13" i="37"/>
  <c r="J13" i="42"/>
  <c r="J13" i="41"/>
  <c r="J13" i="43"/>
  <c r="J13" i="44"/>
  <c r="J13" i="38"/>
  <c r="J13" i="48"/>
  <c r="J13" i="45"/>
  <c r="J13" i="49"/>
  <c r="J13" i="46"/>
  <c r="J13" i="40"/>
  <c r="J13" i="33"/>
  <c r="J14" i="44"/>
  <c r="J14" i="42"/>
  <c r="J14" i="41"/>
  <c r="J14" i="38"/>
  <c r="J14" i="48"/>
  <c r="J14" i="45"/>
  <c r="J14" i="46"/>
  <c r="J14" i="33"/>
  <c r="J14" i="49"/>
  <c r="J14" i="40"/>
  <c r="J14" i="36"/>
  <c r="J14" i="35"/>
  <c r="J14" i="34"/>
  <c r="J14" i="47"/>
  <c r="J14" i="39"/>
  <c r="J14" i="37"/>
  <c r="J14" i="43"/>
  <c r="L14" i="28"/>
  <c r="L14" i="29" s="1"/>
  <c r="L14" i="30" s="1"/>
  <c r="I13" i="29"/>
  <c r="I14" i="29"/>
  <c r="I13" i="30"/>
  <c r="I14" i="30"/>
  <c r="I13" i="27"/>
  <c r="I14" i="27"/>
  <c r="I13" i="31"/>
  <c r="I14" i="31"/>
  <c r="I13" i="28"/>
  <c r="I14" i="28"/>
  <c r="I14" i="32"/>
  <c r="I13" i="32"/>
  <c r="J14" i="31"/>
  <c r="J13" i="28"/>
  <c r="J13" i="31"/>
  <c r="J13" i="29"/>
  <c r="J13" i="27"/>
  <c r="K14" i="27"/>
  <c r="K14" i="28" s="1"/>
  <c r="J14" i="27"/>
  <c r="J13" i="32"/>
  <c r="J14" i="30"/>
  <c r="J14" i="32"/>
  <c r="J14" i="29"/>
  <c r="J14" i="28"/>
  <c r="K13" i="27"/>
  <c r="L13" i="27"/>
  <c r="L13" i="28" s="1"/>
  <c r="L13" i="29" s="1"/>
  <c r="L13" i="30" s="1"/>
  <c r="P14" i="27"/>
  <c r="P14" i="28" s="1"/>
  <c r="P14" i="29" s="1"/>
  <c r="P14" i="30" s="1"/>
  <c r="P14" i="31" s="1"/>
  <c r="P14" i="32" s="1"/>
  <c r="P14" i="33" s="1"/>
  <c r="P14" i="34" s="1"/>
  <c r="P14" i="35" s="1"/>
  <c r="P14" i="36" s="1"/>
  <c r="P14" i="37" s="1"/>
  <c r="P14" i="38" s="1"/>
  <c r="P14" i="39" s="1"/>
  <c r="P14" i="40" s="1"/>
  <c r="P14" i="41" s="1"/>
  <c r="P14" i="42" s="1"/>
  <c r="P14" i="43" s="1"/>
  <c r="P14" i="44" s="1"/>
  <c r="P14" i="45" s="1"/>
  <c r="P14" i="46" s="1"/>
  <c r="P14" i="47" s="1"/>
  <c r="P14" i="48" s="1"/>
  <c r="P14" i="49" s="1"/>
  <c r="P13" i="27"/>
  <c r="P13" i="28" s="1"/>
  <c r="P13" i="29" s="1"/>
  <c r="P13" i="30" s="1"/>
  <c r="P13" i="31" s="1"/>
  <c r="P13" i="32" s="1"/>
  <c r="P13" i="33" s="1"/>
  <c r="P13" i="34" s="1"/>
  <c r="P13" i="35" s="1"/>
  <c r="P13" i="36" s="1"/>
  <c r="P13" i="37" s="1"/>
  <c r="P13" i="38" s="1"/>
  <c r="P13" i="39" s="1"/>
  <c r="P13" i="40" s="1"/>
  <c r="P13" i="41" s="1"/>
  <c r="P13" i="42" s="1"/>
  <c r="P13" i="43" s="1"/>
  <c r="P13" i="44" s="1"/>
  <c r="P13" i="45" s="1"/>
  <c r="P13" i="46" s="1"/>
  <c r="P13" i="47" s="1"/>
  <c r="P13" i="48" s="1"/>
  <c r="P13" i="49" s="1"/>
  <c r="Q13" i="27" l="1"/>
  <c r="Q14" i="28"/>
  <c r="M13" i="27"/>
  <c r="M14" i="28"/>
  <c r="M14" i="29"/>
  <c r="Q14" i="27"/>
  <c r="M14" i="27"/>
  <c r="L14" i="31"/>
  <c r="L14" i="32" s="1"/>
  <c r="L14" i="33" s="1"/>
  <c r="L14" i="34" s="1"/>
  <c r="L14" i="35" s="1"/>
  <c r="L14" i="36" s="1"/>
  <c r="L14" i="37" s="1"/>
  <c r="L14" i="38" s="1"/>
  <c r="L14" i="39" s="1"/>
  <c r="L14" i="40" s="1"/>
  <c r="L14" i="41" s="1"/>
  <c r="L14" i="42" s="1"/>
  <c r="L14" i="43" s="1"/>
  <c r="L14" i="44" s="1"/>
  <c r="L14" i="45" s="1"/>
  <c r="L14" i="46" s="1"/>
  <c r="L14" i="47" s="1"/>
  <c r="L14" i="48" s="1"/>
  <c r="L14" i="49" s="1"/>
  <c r="L13" i="31"/>
  <c r="L13" i="32" s="1"/>
  <c r="L13" i="33" s="1"/>
  <c r="L13" i="34" s="1"/>
  <c r="L13" i="35" s="1"/>
  <c r="L13" i="36" s="1"/>
  <c r="L13" i="37" s="1"/>
  <c r="L13" i="38" s="1"/>
  <c r="L13" i="39" s="1"/>
  <c r="L13" i="40" s="1"/>
  <c r="L13" i="41" s="1"/>
  <c r="L13" i="42" s="1"/>
  <c r="L13" i="43" s="1"/>
  <c r="L13" i="44" s="1"/>
  <c r="L13" i="45" s="1"/>
  <c r="L13" i="46" s="1"/>
  <c r="L13" i="47" s="1"/>
  <c r="L13" i="48" s="1"/>
  <c r="L13" i="49" s="1"/>
  <c r="K13" i="28"/>
  <c r="Q13" i="28" s="1"/>
  <c r="K14" i="29"/>
  <c r="Q14" i="29" s="1"/>
  <c r="R13" i="28" l="1"/>
  <c r="R13" i="27"/>
  <c r="N13" i="27"/>
  <c r="M13" i="28"/>
  <c r="N13" i="28" s="1"/>
  <c r="K13" i="29"/>
  <c r="K14" i="30"/>
  <c r="Q14" i="30" l="1"/>
  <c r="M14" i="30"/>
  <c r="Q13" i="29"/>
  <c r="R13" i="29" s="1"/>
  <c r="M13" i="29"/>
  <c r="N13" i="29" s="1"/>
  <c r="K14" i="31"/>
  <c r="K13" i="30"/>
  <c r="M13" i="30" l="1"/>
  <c r="N13" i="30" s="1"/>
  <c r="Q13" i="30"/>
  <c r="R13" i="30" s="1"/>
  <c r="K14" i="32"/>
  <c r="K14" i="33" s="1"/>
  <c r="Q14" i="31"/>
  <c r="M14" i="31"/>
  <c r="K13" i="31"/>
  <c r="K15" i="1"/>
  <c r="P16" i="1"/>
  <c r="P15" i="1"/>
  <c r="K16" i="1"/>
  <c r="J16" i="1"/>
  <c r="M16" i="1" s="1"/>
  <c r="J15" i="1"/>
  <c r="B15" i="30"/>
  <c r="B15" i="32"/>
  <c r="B15" i="27"/>
  <c r="B15" i="29"/>
  <c r="D16" i="1"/>
  <c r="B15" i="31"/>
  <c r="B15" i="28"/>
  <c r="F15" i="1" l="1"/>
  <c r="I15" i="1"/>
  <c r="M15" i="1"/>
  <c r="N15" i="1" s="1"/>
  <c r="K14" i="34"/>
  <c r="Q14" i="33"/>
  <c r="M14" i="33"/>
  <c r="F16" i="1"/>
  <c r="I16" i="1"/>
  <c r="J15" i="48"/>
  <c r="J15" i="33"/>
  <c r="J15" i="37"/>
  <c r="J15" i="36"/>
  <c r="J15" i="49"/>
  <c r="J15" i="46"/>
  <c r="J15" i="43"/>
  <c r="J15" i="40"/>
  <c r="J15" i="35"/>
  <c r="J15" i="47"/>
  <c r="J15" i="39"/>
  <c r="J15" i="44"/>
  <c r="J15" i="41"/>
  <c r="J15" i="42"/>
  <c r="J15" i="45"/>
  <c r="J15" i="38"/>
  <c r="J15" i="34"/>
  <c r="J16" i="43"/>
  <c r="J16" i="37"/>
  <c r="J16" i="36"/>
  <c r="J16" i="34"/>
  <c r="J16" i="47"/>
  <c r="J16" i="44"/>
  <c r="J16" i="39"/>
  <c r="J16" i="41"/>
  <c r="J16" i="42"/>
  <c r="J16" i="45"/>
  <c r="J16" i="38"/>
  <c r="J16" i="48"/>
  <c r="J16" i="40"/>
  <c r="J16" i="49"/>
  <c r="J16" i="46"/>
  <c r="J16" i="35"/>
  <c r="J16" i="33"/>
  <c r="D16" i="28"/>
  <c r="Q13" i="31"/>
  <c r="R13" i="31" s="1"/>
  <c r="M13" i="31"/>
  <c r="N13" i="31" s="1"/>
  <c r="D15" i="27"/>
  <c r="I15" i="27"/>
  <c r="M14" i="32"/>
  <c r="Q14" i="32"/>
  <c r="I16" i="28"/>
  <c r="K13" i="32"/>
  <c r="K13" i="33" s="1"/>
  <c r="D15" i="29"/>
  <c r="D16" i="29"/>
  <c r="D15" i="30"/>
  <c r="D15" i="28"/>
  <c r="D16" i="32"/>
  <c r="D15" i="32"/>
  <c r="I15" i="32" s="1"/>
  <c r="D15" i="31"/>
  <c r="D16" i="27"/>
  <c r="D16" i="30"/>
  <c r="L16" i="1"/>
  <c r="L15" i="1"/>
  <c r="L15" i="27" s="1"/>
  <c r="O16" i="1"/>
  <c r="Q16" i="1" s="1"/>
  <c r="J16" i="30"/>
  <c r="J15" i="27"/>
  <c r="O15" i="1"/>
  <c r="Q15" i="1" s="1"/>
  <c r="P16" i="27"/>
  <c r="P16" i="28" s="1"/>
  <c r="P16" i="29" s="1"/>
  <c r="P16" i="30" s="1"/>
  <c r="P16" i="31" s="1"/>
  <c r="P16" i="32" s="1"/>
  <c r="P16" i="33" s="1"/>
  <c r="P16" i="34" s="1"/>
  <c r="P16" i="35" s="1"/>
  <c r="P16" i="36" s="1"/>
  <c r="P16" i="37" s="1"/>
  <c r="P16" i="38" s="1"/>
  <c r="P16" i="39" s="1"/>
  <c r="P16" i="40" s="1"/>
  <c r="P16" i="41" s="1"/>
  <c r="P16" i="42" s="1"/>
  <c r="P16" i="43" s="1"/>
  <c r="P16" i="44" s="1"/>
  <c r="P16" i="45" s="1"/>
  <c r="P16" i="46" s="1"/>
  <c r="P16" i="47" s="1"/>
  <c r="P16" i="48" s="1"/>
  <c r="P16" i="49" s="1"/>
  <c r="K16" i="27"/>
  <c r="P15" i="27"/>
  <c r="P15" i="28" s="1"/>
  <c r="P15" i="29" s="1"/>
  <c r="P15" i="30" s="1"/>
  <c r="P15" i="31" s="1"/>
  <c r="P15" i="32" s="1"/>
  <c r="P15" i="33" s="1"/>
  <c r="P15" i="34" s="1"/>
  <c r="P15" i="35" s="1"/>
  <c r="P15" i="36" s="1"/>
  <c r="P15" i="37" s="1"/>
  <c r="P15" i="38" s="1"/>
  <c r="P15" i="39" s="1"/>
  <c r="P15" i="40" s="1"/>
  <c r="P15" i="41" s="1"/>
  <c r="P15" i="42" s="1"/>
  <c r="P15" i="43" s="1"/>
  <c r="P15" i="44" s="1"/>
  <c r="P15" i="45" s="1"/>
  <c r="P15" i="46" s="1"/>
  <c r="P15" i="47" s="1"/>
  <c r="P15" i="48" s="1"/>
  <c r="P15" i="49" s="1"/>
  <c r="K15" i="27"/>
  <c r="D16" i="31"/>
  <c r="J15" i="28"/>
  <c r="J16" i="27"/>
  <c r="J16" i="31"/>
  <c r="J15" i="32"/>
  <c r="J15" i="30"/>
  <c r="J16" i="32"/>
  <c r="J15" i="31"/>
  <c r="J16" i="29"/>
  <c r="J15" i="29"/>
  <c r="J16" i="28"/>
  <c r="R15" i="1" l="1"/>
  <c r="K14" i="35"/>
  <c r="Q14" i="34"/>
  <c r="M14" i="34"/>
  <c r="K13" i="34"/>
  <c r="Q13" i="33"/>
  <c r="R13" i="33" s="1"/>
  <c r="M13" i="33"/>
  <c r="N13" i="33" s="1"/>
  <c r="I15" i="31"/>
  <c r="L15" i="28"/>
  <c r="L15" i="29" s="1"/>
  <c r="L15" i="30" s="1"/>
  <c r="L15" i="31" s="1"/>
  <c r="L15" i="32" s="1"/>
  <c r="L15" i="33" s="1"/>
  <c r="L15" i="34" s="1"/>
  <c r="L15" i="35" s="1"/>
  <c r="L15" i="36" s="1"/>
  <c r="L15" i="37" s="1"/>
  <c r="L15" i="38" s="1"/>
  <c r="L15" i="39" s="1"/>
  <c r="L15" i="40" s="1"/>
  <c r="L15" i="41" s="1"/>
  <c r="L15" i="42" s="1"/>
  <c r="L15" i="43" s="1"/>
  <c r="L15" i="44" s="1"/>
  <c r="L15" i="45" s="1"/>
  <c r="L15" i="46" s="1"/>
  <c r="L15" i="47" s="1"/>
  <c r="L15" i="48" s="1"/>
  <c r="L15" i="49" s="1"/>
  <c r="I15" i="28"/>
  <c r="M16" i="27"/>
  <c r="M15" i="27"/>
  <c r="M13" i="32"/>
  <c r="N13" i="32" s="1"/>
  <c r="Q13" i="32"/>
  <c r="R13" i="32" s="1"/>
  <c r="I15" i="30"/>
  <c r="I16" i="27"/>
  <c r="I15" i="29"/>
  <c r="I16" i="30"/>
  <c r="I16" i="29"/>
  <c r="I16" i="31"/>
  <c r="I16" i="32"/>
  <c r="L16" i="27"/>
  <c r="L16" i="28" s="1"/>
  <c r="L16" i="29" s="1"/>
  <c r="L16" i="30" s="1"/>
  <c r="L16" i="31" s="1"/>
  <c r="L16" i="32" s="1"/>
  <c r="L16" i="33" s="1"/>
  <c r="L16" i="34" s="1"/>
  <c r="L16" i="35" s="1"/>
  <c r="L16" i="36" s="1"/>
  <c r="L16" i="37" s="1"/>
  <c r="L16" i="38" s="1"/>
  <c r="L16" i="39" s="1"/>
  <c r="L16" i="40" s="1"/>
  <c r="L16" i="41" s="1"/>
  <c r="L16" i="42" s="1"/>
  <c r="L16" i="43" s="1"/>
  <c r="L16" i="44" s="1"/>
  <c r="L16" i="45" s="1"/>
  <c r="L16" i="46" s="1"/>
  <c r="L16" i="47" s="1"/>
  <c r="L16" i="48" s="1"/>
  <c r="L16" i="49" s="1"/>
  <c r="O15" i="27"/>
  <c r="Q15" i="27" s="1"/>
  <c r="O16" i="27"/>
  <c r="Q16" i="27" s="1"/>
  <c r="K15" i="28"/>
  <c r="K15" i="29" s="1"/>
  <c r="M15" i="29" s="1"/>
  <c r="K16" i="28"/>
  <c r="M16" i="28" s="1"/>
  <c r="N15" i="27" l="1"/>
  <c r="R15" i="27"/>
  <c r="K13" i="35"/>
  <c r="Q13" i="34"/>
  <c r="R13" i="34" s="1"/>
  <c r="M13" i="34"/>
  <c r="N13" i="34" s="1"/>
  <c r="Q14" i="35"/>
  <c r="K14" i="36"/>
  <c r="M14" i="35"/>
  <c r="M15" i="28"/>
  <c r="N15" i="28" s="1"/>
  <c r="O16" i="28"/>
  <c r="O15" i="28"/>
  <c r="Q15" i="28" s="1"/>
  <c r="K15" i="30"/>
  <c r="M15" i="30" s="1"/>
  <c r="K16" i="29"/>
  <c r="M16" i="29" s="1"/>
  <c r="N15" i="29" s="1"/>
  <c r="Q14" i="36" l="1"/>
  <c r="K14" i="37"/>
  <c r="M14" i="36"/>
  <c r="R15" i="28"/>
  <c r="K13" i="36"/>
  <c r="Q13" i="35"/>
  <c r="R13" i="35" s="1"/>
  <c r="M13" i="35"/>
  <c r="N13" i="35" s="1"/>
  <c r="O16" i="29"/>
  <c r="Q16" i="29" s="1"/>
  <c r="Q16" i="28"/>
  <c r="O15" i="29"/>
  <c r="Q15" i="29" s="1"/>
  <c r="O15" i="30"/>
  <c r="Q15" i="30" s="1"/>
  <c r="K15" i="31"/>
  <c r="M15" i="31" s="1"/>
  <c r="K16" i="30"/>
  <c r="M16" i="30" s="1"/>
  <c r="N15" i="30" s="1"/>
  <c r="K13" i="37" l="1"/>
  <c r="Q13" i="36"/>
  <c r="R13" i="36" s="1"/>
  <c r="M13" i="36"/>
  <c r="N13" i="36" s="1"/>
  <c r="O16" i="30"/>
  <c r="O16" i="31" s="1"/>
  <c r="Q14" i="37"/>
  <c r="K14" i="38"/>
  <c r="M14" i="37"/>
  <c r="R15" i="29"/>
  <c r="O15" i="31"/>
  <c r="Q15" i="31" s="1"/>
  <c r="K15" i="32"/>
  <c r="K16" i="31"/>
  <c r="M16" i="31" s="1"/>
  <c r="N15" i="31" s="1"/>
  <c r="K14" i="39" l="1"/>
  <c r="Q14" i="38"/>
  <c r="M14" i="38"/>
  <c r="Q16" i="30"/>
  <c r="R15" i="30" s="1"/>
  <c r="M15" i="32"/>
  <c r="K15" i="33"/>
  <c r="Q13" i="37"/>
  <c r="R13" i="37" s="1"/>
  <c r="K13" i="38"/>
  <c r="M13" i="37"/>
  <c r="N13" i="37" s="1"/>
  <c r="Q16" i="31"/>
  <c r="R15" i="31" s="1"/>
  <c r="O16" i="32"/>
  <c r="O16" i="33" s="1"/>
  <c r="O15" i="32"/>
  <c r="K16" i="32"/>
  <c r="K13" i="39" l="1"/>
  <c r="Q13" i="38"/>
  <c r="M13" i="38"/>
  <c r="N13" i="38" s="1"/>
  <c r="K15" i="34"/>
  <c r="M15" i="33"/>
  <c r="Q14" i="39"/>
  <c r="K14" i="40"/>
  <c r="M14" i="39"/>
  <c r="O16" i="34"/>
  <c r="M16" i="32"/>
  <c r="N15" i="32" s="1"/>
  <c r="K16" i="33"/>
  <c r="R13" i="38"/>
  <c r="Q15" i="32"/>
  <c r="O15" i="33"/>
  <c r="Q16" i="32"/>
  <c r="K17" i="1"/>
  <c r="K18" i="1"/>
  <c r="P18" i="1"/>
  <c r="P17" i="1"/>
  <c r="J17" i="1"/>
  <c r="M17" i="1" s="1"/>
  <c r="J18" i="1"/>
  <c r="M18" i="1" s="1"/>
  <c r="B17" i="28"/>
  <c r="B17" i="30"/>
  <c r="B17" i="32"/>
  <c r="B17" i="29"/>
  <c r="B17" i="31"/>
  <c r="B17" i="27"/>
  <c r="O15" i="34" l="1"/>
  <c r="Q15" i="33"/>
  <c r="Q14" i="40"/>
  <c r="K14" i="41"/>
  <c r="M14" i="40"/>
  <c r="R15" i="32"/>
  <c r="N17" i="1"/>
  <c r="K16" i="34"/>
  <c r="M16" i="33"/>
  <c r="N15" i="33" s="1"/>
  <c r="K15" i="35"/>
  <c r="M15" i="34"/>
  <c r="Q16" i="33"/>
  <c r="O16" i="35"/>
  <c r="Q16" i="34"/>
  <c r="Q13" i="39"/>
  <c r="R13" i="39" s="1"/>
  <c r="K13" i="40"/>
  <c r="M13" i="39"/>
  <c r="N13" i="39" s="1"/>
  <c r="J17" i="41"/>
  <c r="J17" i="42"/>
  <c r="J17" i="45"/>
  <c r="J17" i="38"/>
  <c r="J17" i="48"/>
  <c r="J17" i="40"/>
  <c r="J17" i="49"/>
  <c r="J17" i="33"/>
  <c r="J17" i="46"/>
  <c r="J17" i="35"/>
  <c r="J17" i="43"/>
  <c r="J17" i="37"/>
  <c r="J17" i="36"/>
  <c r="J17" i="34"/>
  <c r="J17" i="47"/>
  <c r="J17" i="44"/>
  <c r="J17" i="39"/>
  <c r="J18" i="42"/>
  <c r="J18" i="45"/>
  <c r="J18" i="38"/>
  <c r="J18" i="48"/>
  <c r="J18" i="40"/>
  <c r="J18" i="49"/>
  <c r="J18" i="43"/>
  <c r="J18" i="46"/>
  <c r="J18" i="35"/>
  <c r="J18" i="33"/>
  <c r="J18" i="37"/>
  <c r="J18" i="36"/>
  <c r="J18" i="34"/>
  <c r="J18" i="47"/>
  <c r="J18" i="44"/>
  <c r="J18" i="39"/>
  <c r="J18" i="41"/>
  <c r="D18" i="27"/>
  <c r="L17" i="1"/>
  <c r="L18" i="1"/>
  <c r="L18" i="27" s="1"/>
  <c r="O18" i="1"/>
  <c r="Q18" i="1" s="1"/>
  <c r="J18" i="27"/>
  <c r="J17" i="32"/>
  <c r="O17" i="1"/>
  <c r="Q17" i="1" s="1"/>
  <c r="D17" i="27"/>
  <c r="D17" i="28"/>
  <c r="J18" i="29"/>
  <c r="J18" i="30"/>
  <c r="J17" i="27"/>
  <c r="P18" i="27"/>
  <c r="P18" i="28" s="1"/>
  <c r="P18" i="29" s="1"/>
  <c r="P18" i="30" s="1"/>
  <c r="P18" i="31" s="1"/>
  <c r="P18" i="32" s="1"/>
  <c r="P18" i="33" s="1"/>
  <c r="P18" i="34" s="1"/>
  <c r="P18" i="35" s="1"/>
  <c r="P18" i="36" s="1"/>
  <c r="P18" i="37" s="1"/>
  <c r="P18" i="38" s="1"/>
  <c r="P18" i="39" s="1"/>
  <c r="P18" i="40" s="1"/>
  <c r="P18" i="41" s="1"/>
  <c r="P18" i="42" s="1"/>
  <c r="P18" i="43" s="1"/>
  <c r="P18" i="44" s="1"/>
  <c r="P18" i="45" s="1"/>
  <c r="P18" i="46" s="1"/>
  <c r="P18" i="47" s="1"/>
  <c r="P18" i="48" s="1"/>
  <c r="P18" i="49" s="1"/>
  <c r="K17" i="27"/>
  <c r="K17" i="28" s="1"/>
  <c r="K17" i="29" s="1"/>
  <c r="K17" i="30" s="1"/>
  <c r="K17" i="31" s="1"/>
  <c r="P17" i="27"/>
  <c r="P17" i="28" s="1"/>
  <c r="P17" i="29" s="1"/>
  <c r="P17" i="30" s="1"/>
  <c r="P17" i="31" s="1"/>
  <c r="P17" i="32" s="1"/>
  <c r="P17" i="33" s="1"/>
  <c r="P17" i="34" s="1"/>
  <c r="P17" i="35" s="1"/>
  <c r="P17" i="36" s="1"/>
  <c r="P17" i="37" s="1"/>
  <c r="P17" i="38" s="1"/>
  <c r="P17" i="39" s="1"/>
  <c r="P17" i="40" s="1"/>
  <c r="P17" i="41" s="1"/>
  <c r="P17" i="42" s="1"/>
  <c r="P17" i="43" s="1"/>
  <c r="P17" i="44" s="1"/>
  <c r="P17" i="45" s="1"/>
  <c r="P17" i="46" s="1"/>
  <c r="P17" i="47" s="1"/>
  <c r="P17" i="48" s="1"/>
  <c r="P17" i="49" s="1"/>
  <c r="D18" i="30"/>
  <c r="D18" i="28"/>
  <c r="J18" i="31"/>
  <c r="J17" i="28"/>
  <c r="J17" i="31"/>
  <c r="K18" i="27"/>
  <c r="K18" i="28" s="1"/>
  <c r="D17" i="30"/>
  <c r="J18" i="28"/>
  <c r="J17" i="29"/>
  <c r="D17" i="31"/>
  <c r="D18" i="31"/>
  <c r="D18" i="29"/>
  <c r="D17" i="32"/>
  <c r="D18" i="32"/>
  <c r="D17" i="29"/>
  <c r="J18" i="32"/>
  <c r="J17" i="30"/>
  <c r="R17" i="1" l="1"/>
  <c r="R15" i="33"/>
  <c r="K13" i="41"/>
  <c r="Q13" i="40"/>
  <c r="R13" i="40" s="1"/>
  <c r="M13" i="40"/>
  <c r="N13" i="40" s="1"/>
  <c r="M17" i="27"/>
  <c r="K15" i="36"/>
  <c r="M15" i="35"/>
  <c r="K14" i="42"/>
  <c r="Q14" i="41"/>
  <c r="M14" i="41"/>
  <c r="O16" i="36"/>
  <c r="M17" i="28"/>
  <c r="K16" i="35"/>
  <c r="M16" i="34"/>
  <c r="N15" i="34" s="1"/>
  <c r="M17" i="31"/>
  <c r="O15" i="35"/>
  <c r="Q15" i="34"/>
  <c r="R15" i="34" s="1"/>
  <c r="I18" i="30"/>
  <c r="M17" i="30"/>
  <c r="M17" i="29"/>
  <c r="M18" i="28"/>
  <c r="N17" i="28" s="1"/>
  <c r="M18" i="27"/>
  <c r="I17" i="27"/>
  <c r="I18" i="27"/>
  <c r="I17" i="31"/>
  <c r="I17" i="32"/>
  <c r="I17" i="29"/>
  <c r="I18" i="31"/>
  <c r="I17" i="28"/>
  <c r="I18" i="29"/>
  <c r="I17" i="30"/>
  <c r="I18" i="28"/>
  <c r="I18" i="32"/>
  <c r="O18" i="27"/>
  <c r="Q18" i="27" s="1"/>
  <c r="L17" i="27"/>
  <c r="L17" i="28" s="1"/>
  <c r="L17" i="29" s="1"/>
  <c r="L17" i="30" s="1"/>
  <c r="L17" i="31" s="1"/>
  <c r="L17" i="32" s="1"/>
  <c r="L17" i="33" s="1"/>
  <c r="L17" i="34" s="1"/>
  <c r="L17" i="35" s="1"/>
  <c r="L17" i="36" s="1"/>
  <c r="L17" i="37" s="1"/>
  <c r="L17" i="38" s="1"/>
  <c r="L17" i="39" s="1"/>
  <c r="L17" i="40" s="1"/>
  <c r="L17" i="41" s="1"/>
  <c r="L17" i="42" s="1"/>
  <c r="L17" i="43" s="1"/>
  <c r="L17" i="44" s="1"/>
  <c r="L17" i="45" s="1"/>
  <c r="L17" i="46" s="1"/>
  <c r="L17" i="47" s="1"/>
  <c r="L17" i="48" s="1"/>
  <c r="L17" i="49" s="1"/>
  <c r="L18" i="28"/>
  <c r="L18" i="29" s="1"/>
  <c r="L18" i="30" s="1"/>
  <c r="L18" i="31" s="1"/>
  <c r="L18" i="32" s="1"/>
  <c r="L18" i="33" s="1"/>
  <c r="L18" i="34" s="1"/>
  <c r="L18" i="35" s="1"/>
  <c r="L18" i="36" s="1"/>
  <c r="L18" i="37" s="1"/>
  <c r="L18" i="38" s="1"/>
  <c r="L18" i="39" s="1"/>
  <c r="L18" i="40" s="1"/>
  <c r="L18" i="41" s="1"/>
  <c r="L18" i="42" s="1"/>
  <c r="L18" i="43" s="1"/>
  <c r="L18" i="44" s="1"/>
  <c r="L18" i="45" s="1"/>
  <c r="L18" i="46" s="1"/>
  <c r="L18" i="47" s="1"/>
  <c r="L18" i="48" s="1"/>
  <c r="L18" i="49" s="1"/>
  <c r="K17" i="32"/>
  <c r="K18" i="29"/>
  <c r="M18" i="29" s="1"/>
  <c r="O17" i="27"/>
  <c r="Q17" i="27" s="1"/>
  <c r="N17" i="27" l="1"/>
  <c r="K14" i="43"/>
  <c r="Q14" i="42"/>
  <c r="M14" i="42"/>
  <c r="K15" i="37"/>
  <c r="M15" i="36"/>
  <c r="K13" i="42"/>
  <c r="Q13" i="41"/>
  <c r="R13" i="41" s="1"/>
  <c r="M13" i="41"/>
  <c r="N13" i="41" s="1"/>
  <c r="O15" i="36"/>
  <c r="Q15" i="35"/>
  <c r="R17" i="27"/>
  <c r="K16" i="36"/>
  <c r="M16" i="35"/>
  <c r="N15" i="35" s="1"/>
  <c r="Q16" i="35"/>
  <c r="N17" i="29"/>
  <c r="O16" i="37"/>
  <c r="M17" i="32"/>
  <c r="K17" i="33"/>
  <c r="O18" i="28"/>
  <c r="Q18" i="28" s="1"/>
  <c r="O17" i="28"/>
  <c r="Q17" i="28" s="1"/>
  <c r="K18" i="30"/>
  <c r="M18" i="30" s="1"/>
  <c r="N17" i="30" s="1"/>
  <c r="R17" i="28" l="1"/>
  <c r="Q13" i="42"/>
  <c r="K13" i="43"/>
  <c r="M13" i="42"/>
  <c r="N13" i="42" s="1"/>
  <c r="O16" i="38"/>
  <c r="Q16" i="37"/>
  <c r="K17" i="34"/>
  <c r="M17" i="33"/>
  <c r="K16" i="37"/>
  <c r="M16" i="36"/>
  <c r="N15" i="36" s="1"/>
  <c r="K15" i="38"/>
  <c r="M15" i="37"/>
  <c r="R15" i="35"/>
  <c r="R13" i="42"/>
  <c r="Q16" i="36"/>
  <c r="O15" i="37"/>
  <c r="Q15" i="36"/>
  <c r="Q14" i="43"/>
  <c r="K14" i="44"/>
  <c r="M14" i="43"/>
  <c r="O18" i="29"/>
  <c r="Q18" i="29" s="1"/>
  <c r="O18" i="30"/>
  <c r="Q18" i="30" s="1"/>
  <c r="K18" i="31"/>
  <c r="M18" i="31" s="1"/>
  <c r="N17" i="31" s="1"/>
  <c r="O17" i="29"/>
  <c r="Q17" i="29" s="1"/>
  <c r="R17" i="29" s="1"/>
  <c r="R15" i="36" l="1"/>
  <c r="K16" i="38"/>
  <c r="M16" i="37"/>
  <c r="N15" i="37" s="1"/>
  <c r="K17" i="35"/>
  <c r="M17" i="34"/>
  <c r="O16" i="39"/>
  <c r="Q16" i="38"/>
  <c r="K14" i="45"/>
  <c r="Q14" i="44"/>
  <c r="M14" i="44"/>
  <c r="Q13" i="43"/>
  <c r="R13" i="43" s="1"/>
  <c r="K13" i="44"/>
  <c r="M13" i="43"/>
  <c r="N13" i="43" s="1"/>
  <c r="O15" i="38"/>
  <c r="Q15" i="37"/>
  <c r="R15" i="37" s="1"/>
  <c r="K15" i="39"/>
  <c r="M15" i="38"/>
  <c r="O18" i="31"/>
  <c r="Q18" i="31" s="1"/>
  <c r="O17" i="30"/>
  <c r="Q17" i="30" s="1"/>
  <c r="R17" i="30" s="1"/>
  <c r="K18" i="32"/>
  <c r="M18" i="32" l="1"/>
  <c r="N17" i="32" s="1"/>
  <c r="K18" i="33"/>
  <c r="K13" i="45"/>
  <c r="Q13" i="44"/>
  <c r="R13" i="44" s="1"/>
  <c r="M13" i="44"/>
  <c r="N13" i="44" s="1"/>
  <c r="K17" i="36"/>
  <c r="M17" i="35"/>
  <c r="K15" i="40"/>
  <c r="M15" i="39"/>
  <c r="O16" i="40"/>
  <c r="Q14" i="45"/>
  <c r="K14" i="46"/>
  <c r="M14" i="45"/>
  <c r="O15" i="39"/>
  <c r="Q15" i="38"/>
  <c r="R15" i="38" s="1"/>
  <c r="K16" i="39"/>
  <c r="Q16" i="39" s="1"/>
  <c r="M16" i="38"/>
  <c r="N15" i="38" s="1"/>
  <c r="O18" i="32"/>
  <c r="O17" i="31"/>
  <c r="Q17" i="31" s="1"/>
  <c r="R17" i="31" s="1"/>
  <c r="K14" i="47" l="1"/>
  <c r="Q14" i="46"/>
  <c r="M14" i="46"/>
  <c r="K17" i="37"/>
  <c r="M17" i="36"/>
  <c r="Q13" i="45"/>
  <c r="R13" i="45" s="1"/>
  <c r="K13" i="46"/>
  <c r="M13" i="45"/>
  <c r="N13" i="45" s="1"/>
  <c r="K16" i="40"/>
  <c r="M16" i="39"/>
  <c r="N15" i="39" s="1"/>
  <c r="O16" i="41"/>
  <c r="Q16" i="40"/>
  <c r="K18" i="34"/>
  <c r="M18" i="33"/>
  <c r="N17" i="33" s="1"/>
  <c r="O15" i="40"/>
  <c r="Q15" i="39"/>
  <c r="R15" i="39" s="1"/>
  <c r="K15" i="41"/>
  <c r="M15" i="40"/>
  <c r="Q18" i="32"/>
  <c r="O18" i="33"/>
  <c r="O17" i="32"/>
  <c r="K18" i="35" l="1"/>
  <c r="M18" i="34"/>
  <c r="N17" i="34" s="1"/>
  <c r="O15" i="41"/>
  <c r="Q15" i="40"/>
  <c r="R15" i="40" s="1"/>
  <c r="K17" i="38"/>
  <c r="M17" i="37"/>
  <c r="K13" i="47"/>
  <c r="Q13" i="46"/>
  <c r="R13" i="46" s="1"/>
  <c r="M13" i="46"/>
  <c r="O18" i="34"/>
  <c r="Q18" i="33"/>
  <c r="O16" i="42"/>
  <c r="Q16" i="41"/>
  <c r="N13" i="46"/>
  <c r="K15" i="42"/>
  <c r="M15" i="41"/>
  <c r="K16" i="41"/>
  <c r="M16" i="40"/>
  <c r="N15" i="40" s="1"/>
  <c r="K14" i="48"/>
  <c r="Q14" i="47"/>
  <c r="M14" i="47"/>
  <c r="Q17" i="32"/>
  <c r="R17" i="32" s="1"/>
  <c r="O17" i="33"/>
  <c r="O15" i="42" l="1"/>
  <c r="Q15" i="41"/>
  <c r="R15" i="41" s="1"/>
  <c r="K13" i="48"/>
  <c r="Q13" i="47"/>
  <c r="M13" i="47"/>
  <c r="N13" i="47" s="1"/>
  <c r="K17" i="39"/>
  <c r="M17" i="38"/>
  <c r="O16" i="43"/>
  <c r="K16" i="42"/>
  <c r="M16" i="41"/>
  <c r="N15" i="41" s="1"/>
  <c r="O18" i="35"/>
  <c r="Q18" i="34"/>
  <c r="R13" i="47"/>
  <c r="K14" i="49"/>
  <c r="Q14" i="48"/>
  <c r="M14" i="48"/>
  <c r="O17" i="34"/>
  <c r="Q17" i="33"/>
  <c r="R17" i="33" s="1"/>
  <c r="K15" i="43"/>
  <c r="M15" i="42"/>
  <c r="K18" i="36"/>
  <c r="M18" i="35"/>
  <c r="N17" i="35" s="1"/>
  <c r="K18" i="37" l="1"/>
  <c r="M18" i="36"/>
  <c r="N17" i="36" s="1"/>
  <c r="K13" i="49"/>
  <c r="Q13" i="48"/>
  <c r="R13" i="48" s="1"/>
  <c r="M13" i="48"/>
  <c r="N13" i="48" s="1"/>
  <c r="K16" i="43"/>
  <c r="M16" i="42"/>
  <c r="N15" i="42" s="1"/>
  <c r="K17" i="40"/>
  <c r="M17" i="39"/>
  <c r="O18" i="36"/>
  <c r="Q18" i="35"/>
  <c r="O17" i="35"/>
  <c r="Q17" i="34"/>
  <c r="R17" i="34" s="1"/>
  <c r="Q16" i="42"/>
  <c r="O15" i="43"/>
  <c r="Q15" i="42"/>
  <c r="R15" i="42" s="1"/>
  <c r="K15" i="44"/>
  <c r="M15" i="43"/>
  <c r="Q14" i="49"/>
  <c r="M14" i="49"/>
  <c r="O16" i="44"/>
  <c r="Q16" i="43"/>
  <c r="O17" i="36" l="1"/>
  <c r="Q17" i="35"/>
  <c r="R17" i="35" s="1"/>
  <c r="Q13" i="49"/>
  <c r="R13" i="49" s="1"/>
  <c r="M13" i="49"/>
  <c r="N13" i="49" s="1"/>
  <c r="K17" i="41"/>
  <c r="M17" i="40"/>
  <c r="O16" i="45"/>
  <c r="Q16" i="44"/>
  <c r="K15" i="45"/>
  <c r="M15" i="44"/>
  <c r="O18" i="37"/>
  <c r="Q18" i="36"/>
  <c r="O15" i="44"/>
  <c r="Q15" i="43"/>
  <c r="R15" i="43" s="1"/>
  <c r="K16" i="44"/>
  <c r="M16" i="43"/>
  <c r="N15" i="43" s="1"/>
  <c r="K18" i="38"/>
  <c r="M18" i="37"/>
  <c r="N17" i="37" s="1"/>
  <c r="K16" i="45" l="1"/>
  <c r="Q16" i="45" s="1"/>
  <c r="M16" i="44"/>
  <c r="O16" i="46"/>
  <c r="O15" i="45"/>
  <c r="Q15" i="44"/>
  <c r="R15" i="44" s="1"/>
  <c r="K18" i="39"/>
  <c r="M18" i="38"/>
  <c r="N17" i="38" s="1"/>
  <c r="O18" i="38"/>
  <c r="Q18" i="37"/>
  <c r="N15" i="44"/>
  <c r="K17" i="42"/>
  <c r="M17" i="41"/>
  <c r="K15" i="46"/>
  <c r="M15" i="45"/>
  <c r="O17" i="37"/>
  <c r="Q17" i="36"/>
  <c r="R17" i="36" s="1"/>
  <c r="K18" i="40" l="1"/>
  <c r="M18" i="39"/>
  <c r="N17" i="39" s="1"/>
  <c r="O15" i="46"/>
  <c r="Q15" i="45"/>
  <c r="R15" i="45" s="1"/>
  <c r="O17" i="38"/>
  <c r="Q17" i="37"/>
  <c r="R17" i="37" s="1"/>
  <c r="K15" i="47"/>
  <c r="M15" i="46"/>
  <c r="K17" i="43"/>
  <c r="M17" i="42"/>
  <c r="O16" i="47"/>
  <c r="O18" i="39"/>
  <c r="Q18" i="38"/>
  <c r="K16" i="46"/>
  <c r="Q16" i="46" s="1"/>
  <c r="M16" i="45"/>
  <c r="N15" i="45" s="1"/>
  <c r="O18" i="40" l="1"/>
  <c r="Q18" i="39"/>
  <c r="K15" i="48"/>
  <c r="M15" i="47"/>
  <c r="O17" i="39"/>
  <c r="Q17" i="38"/>
  <c r="R17" i="38" s="1"/>
  <c r="O16" i="48"/>
  <c r="Q16" i="47"/>
  <c r="O15" i="47"/>
  <c r="Q15" i="46"/>
  <c r="R15" i="46" s="1"/>
  <c r="K16" i="47"/>
  <c r="M16" i="46"/>
  <c r="N15" i="46" s="1"/>
  <c r="K17" i="44"/>
  <c r="M17" i="43"/>
  <c r="K18" i="41"/>
  <c r="M18" i="40"/>
  <c r="N17" i="40" s="1"/>
  <c r="O16" i="49" l="1"/>
  <c r="K16" i="48"/>
  <c r="M16" i="47"/>
  <c r="N15" i="47" s="1"/>
  <c r="K17" i="45"/>
  <c r="M17" i="44"/>
  <c r="O17" i="40"/>
  <c r="Q17" i="39"/>
  <c r="R17" i="39" s="1"/>
  <c r="K15" i="49"/>
  <c r="M15" i="49" s="1"/>
  <c r="M15" i="48"/>
  <c r="K18" i="42"/>
  <c r="M18" i="41"/>
  <c r="N17" i="41" s="1"/>
  <c r="O15" i="48"/>
  <c r="Q15" i="47"/>
  <c r="R15" i="47" s="1"/>
  <c r="O18" i="41"/>
  <c r="Q18" i="40"/>
  <c r="O18" i="42" l="1"/>
  <c r="Q18" i="41"/>
  <c r="O17" i="41"/>
  <c r="Q17" i="40"/>
  <c r="R17" i="40" s="1"/>
  <c r="K17" i="46"/>
  <c r="M17" i="45"/>
  <c r="K16" i="49"/>
  <c r="M16" i="49" s="1"/>
  <c r="N15" i="49" s="1"/>
  <c r="M16" i="48"/>
  <c r="N15" i="48" s="1"/>
  <c r="K18" i="43"/>
  <c r="M18" i="42"/>
  <c r="N17" i="42" s="1"/>
  <c r="Q16" i="48"/>
  <c r="O15" i="49"/>
  <c r="Q15" i="49" s="1"/>
  <c r="Q15" i="48"/>
  <c r="R15" i="48" s="1"/>
  <c r="Q16" i="49"/>
  <c r="K17" i="47" l="1"/>
  <c r="M17" i="46"/>
  <c r="R15" i="49"/>
  <c r="O17" i="42"/>
  <c r="Q17" i="41"/>
  <c r="R17" i="41" s="1"/>
  <c r="K18" i="44"/>
  <c r="M18" i="43"/>
  <c r="N17" i="43" s="1"/>
  <c r="O18" i="43"/>
  <c r="Q18" i="42"/>
  <c r="O17" i="43" l="1"/>
  <c r="Q17" i="42"/>
  <c r="R17" i="42" s="1"/>
  <c r="K18" i="45"/>
  <c r="M18" i="44"/>
  <c r="N17" i="44" s="1"/>
  <c r="O18" i="44"/>
  <c r="Q18" i="43"/>
  <c r="K17" i="48"/>
  <c r="M17" i="47"/>
  <c r="K18" i="46" l="1"/>
  <c r="M18" i="45"/>
  <c r="N17" i="45" s="1"/>
  <c r="K17" i="49"/>
  <c r="M17" i="49" s="1"/>
  <c r="M17" i="48"/>
  <c r="O18" i="45"/>
  <c r="Q18" i="44"/>
  <c r="O17" i="44"/>
  <c r="Q17" i="43"/>
  <c r="R17" i="43" s="1"/>
  <c r="O18" i="46" l="1"/>
  <c r="Q18" i="45"/>
  <c r="O17" i="45"/>
  <c r="Q17" i="44"/>
  <c r="R17" i="44" s="1"/>
  <c r="K18" i="47"/>
  <c r="M18" i="46"/>
  <c r="N17" i="46" s="1"/>
  <c r="K18" i="48" l="1"/>
  <c r="M18" i="47"/>
  <c r="N17" i="47" s="1"/>
  <c r="O17" i="46"/>
  <c r="Q17" i="45"/>
  <c r="R17" i="45" s="1"/>
  <c r="O18" i="47"/>
  <c r="Q18" i="46"/>
  <c r="O18" i="48" l="1"/>
  <c r="Q18" i="47"/>
  <c r="O17" i="47"/>
  <c r="Q17" i="46"/>
  <c r="R17" i="46" s="1"/>
  <c r="K18" i="49"/>
  <c r="M18" i="49" s="1"/>
  <c r="N17" i="49" s="1"/>
  <c r="M18" i="48"/>
  <c r="N17" i="48" s="1"/>
  <c r="O17" i="48" l="1"/>
  <c r="Q17" i="47"/>
  <c r="R17" i="47" s="1"/>
  <c r="O18" i="49"/>
  <c r="Q18" i="49" s="1"/>
  <c r="Q18" i="48"/>
  <c r="O17" i="49" l="1"/>
  <c r="Q17" i="49" s="1"/>
  <c r="R17" i="49" s="1"/>
  <c r="Q17" i="48"/>
  <c r="R17" i="48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niigataken</author>
  </authors>
  <commentList>
    <comment ref="H5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修了日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niigataken</author>
  </authors>
  <commentList>
    <comment ref="H5" authorId="0" shapeId="0" xr:uid="{00000000-0006-0000-01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修了日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niigataken</author>
  </authors>
  <commentList>
    <comment ref="H5" authorId="0" shapeId="0" xr:uid="{00000000-0006-0000-02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修了日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niigataken</author>
  </authors>
  <commentList>
    <comment ref="H5" authorId="0" shapeId="0" xr:uid="{00000000-0006-0000-03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修了日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niigataken</author>
  </authors>
  <commentList>
    <comment ref="H5" authorId="0" shapeId="0" xr:uid="{00000000-0006-0000-04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修了日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niigataken</author>
  </authors>
  <commentList>
    <comment ref="H5" authorId="0" shapeId="0" xr:uid="{00000000-0006-0000-05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修了日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niigataken</author>
  </authors>
  <commentList>
    <comment ref="H5" authorId="0" shapeId="0" xr:uid="{00000000-0006-0000-06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修了日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niigataken</author>
  </authors>
  <commentList>
    <comment ref="H5" authorId="0" shapeId="0" xr:uid="{FDF46519-BD4B-4AB4-B679-9AE0053B596E}">
      <text>
        <r>
          <rPr>
            <b/>
            <sz val="9"/>
            <color indexed="81"/>
            <rFont val="ＭＳ Ｐゴシック"/>
            <family val="3"/>
            <charset val="128"/>
          </rPr>
          <t>修了日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niigataken</author>
  </authors>
  <commentList>
    <comment ref="H5" authorId="0" shapeId="0" xr:uid="{084DC37A-FD09-43BB-B36F-788640C3D25B}">
      <text>
        <r>
          <rPr>
            <b/>
            <sz val="9"/>
            <color indexed="81"/>
            <rFont val="ＭＳ Ｐゴシック"/>
            <family val="3"/>
            <charset val="128"/>
          </rPr>
          <t>修了日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niigataken</author>
  </authors>
  <commentList>
    <comment ref="H5" authorId="0" shapeId="0" xr:uid="{AD0F40D0-6FA4-44A7-969A-A4BC5C4CE9E9}">
      <text>
        <r>
          <rPr>
            <b/>
            <sz val="9"/>
            <color indexed="81"/>
            <rFont val="ＭＳ Ｐゴシック"/>
            <family val="3"/>
            <charset val="128"/>
          </rPr>
          <t>修了日</t>
        </r>
      </text>
    </comment>
  </commentList>
</comments>
</file>

<file path=xl/comments1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niigataken</author>
  </authors>
  <commentList>
    <comment ref="H5" authorId="0" shapeId="0" xr:uid="{2C256A2C-B197-4B7D-B189-C026ABA82B0F}">
      <text>
        <r>
          <rPr>
            <b/>
            <sz val="9"/>
            <color indexed="81"/>
            <rFont val="ＭＳ Ｐゴシック"/>
            <family val="3"/>
            <charset val="128"/>
          </rPr>
          <t>修了日</t>
        </r>
      </text>
    </comment>
  </commentList>
</comments>
</file>

<file path=xl/comments1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niigataken</author>
  </authors>
  <commentList>
    <comment ref="H5" authorId="0" shapeId="0" xr:uid="{5B6E8449-4017-4517-BB0E-79B7CA1D5E2E}">
      <text>
        <r>
          <rPr>
            <b/>
            <sz val="9"/>
            <color indexed="81"/>
            <rFont val="ＭＳ Ｐゴシック"/>
            <family val="3"/>
            <charset val="128"/>
          </rPr>
          <t>修了日</t>
        </r>
      </text>
    </comment>
  </commentList>
</comments>
</file>

<file path=xl/comments1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niigataken</author>
  </authors>
  <commentList>
    <comment ref="H5" authorId="0" shapeId="0" xr:uid="{47F67A51-ECB5-4D52-8167-F280B832666D}">
      <text>
        <r>
          <rPr>
            <b/>
            <sz val="9"/>
            <color indexed="81"/>
            <rFont val="ＭＳ Ｐゴシック"/>
            <family val="3"/>
            <charset val="128"/>
          </rPr>
          <t>修了日</t>
        </r>
      </text>
    </comment>
  </commentList>
</comments>
</file>

<file path=xl/comments1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niigataken</author>
  </authors>
  <commentList>
    <comment ref="H5" authorId="0" shapeId="0" xr:uid="{01889AB2-6F47-40B1-B3C0-49480778ED20}">
      <text>
        <r>
          <rPr>
            <b/>
            <sz val="9"/>
            <color indexed="81"/>
            <rFont val="ＭＳ Ｐゴシック"/>
            <family val="3"/>
            <charset val="128"/>
          </rPr>
          <t>修了日</t>
        </r>
      </text>
    </comment>
  </commentList>
</comments>
</file>

<file path=xl/comments1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niigataken</author>
  </authors>
  <commentList>
    <comment ref="H5" authorId="0" shapeId="0" xr:uid="{8D9589AF-3960-4A2B-9597-8D9D1AAB73D8}">
      <text>
        <r>
          <rPr>
            <b/>
            <sz val="9"/>
            <color indexed="81"/>
            <rFont val="ＭＳ Ｐゴシック"/>
            <family val="3"/>
            <charset val="128"/>
          </rPr>
          <t>修了日</t>
        </r>
      </text>
    </comment>
  </commentList>
</comments>
</file>

<file path=xl/comments1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niigataken</author>
  </authors>
  <commentList>
    <comment ref="H5" authorId="0" shapeId="0" xr:uid="{E709F2C9-27D4-4E76-9720-E29F4003490E}">
      <text>
        <r>
          <rPr>
            <b/>
            <sz val="9"/>
            <color indexed="81"/>
            <rFont val="ＭＳ Ｐゴシック"/>
            <family val="3"/>
            <charset val="128"/>
          </rPr>
          <t>修了日</t>
        </r>
      </text>
    </comment>
  </commentList>
</comments>
</file>

<file path=xl/comments1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niigataken</author>
  </authors>
  <commentList>
    <comment ref="H5" authorId="0" shapeId="0" xr:uid="{575F5AAC-E719-4BED-B66D-8BF18B3D7651}">
      <text>
        <r>
          <rPr>
            <b/>
            <sz val="9"/>
            <color indexed="81"/>
            <rFont val="ＭＳ Ｐゴシック"/>
            <family val="3"/>
            <charset val="128"/>
          </rPr>
          <t>修了日</t>
        </r>
      </text>
    </comment>
  </commentList>
</comments>
</file>

<file path=xl/comments1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niigataken</author>
  </authors>
  <commentList>
    <comment ref="H5" authorId="0" shapeId="0" xr:uid="{AD174B79-D5BA-4439-A4E7-3B24B3366C12}">
      <text>
        <r>
          <rPr>
            <b/>
            <sz val="9"/>
            <color indexed="81"/>
            <rFont val="ＭＳ Ｐゴシック"/>
            <family val="3"/>
            <charset val="128"/>
          </rPr>
          <t>修了日</t>
        </r>
      </text>
    </comment>
  </commentList>
</comments>
</file>

<file path=xl/comments1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niigataken</author>
  </authors>
  <commentList>
    <comment ref="H5" authorId="0" shapeId="0" xr:uid="{014F0F10-CFDC-4EFE-B7FF-4FEF7F9F4AB6}">
      <text>
        <r>
          <rPr>
            <b/>
            <sz val="9"/>
            <color indexed="81"/>
            <rFont val="ＭＳ Ｐゴシック"/>
            <family val="3"/>
            <charset val="128"/>
          </rPr>
          <t>修了日</t>
        </r>
      </text>
    </comment>
  </commentList>
</comments>
</file>

<file path=xl/comments2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niigataken</author>
  </authors>
  <commentList>
    <comment ref="H5" authorId="0" shapeId="0" xr:uid="{6487F2D5-39BE-4C2F-810C-FAFFF402BCA6}">
      <text>
        <r>
          <rPr>
            <b/>
            <sz val="9"/>
            <color indexed="81"/>
            <rFont val="ＭＳ Ｐゴシック"/>
            <family val="3"/>
            <charset val="128"/>
          </rPr>
          <t>修了日</t>
        </r>
      </text>
    </comment>
  </commentList>
</comments>
</file>

<file path=xl/comments2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niigataken</author>
  </authors>
  <commentList>
    <comment ref="H5" authorId="0" shapeId="0" xr:uid="{35AA870C-B143-4E96-A909-C86B9324E44A}">
      <text>
        <r>
          <rPr>
            <b/>
            <sz val="9"/>
            <color indexed="81"/>
            <rFont val="ＭＳ Ｐゴシック"/>
            <family val="3"/>
            <charset val="128"/>
          </rPr>
          <t>修了日</t>
        </r>
      </text>
    </comment>
  </commentList>
</comments>
</file>

<file path=xl/comments2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niigataken</author>
  </authors>
  <commentList>
    <comment ref="H5" authorId="0" shapeId="0" xr:uid="{0B057004-E443-4397-8507-842401E52CE3}">
      <text>
        <r>
          <rPr>
            <b/>
            <sz val="9"/>
            <color indexed="81"/>
            <rFont val="ＭＳ Ｐゴシック"/>
            <family val="3"/>
            <charset val="128"/>
          </rPr>
          <t>修了日</t>
        </r>
      </text>
    </comment>
  </commentList>
</comments>
</file>

<file path=xl/comments2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niigataken</author>
  </authors>
  <commentList>
    <comment ref="H5" authorId="0" shapeId="0" xr:uid="{790F25C4-1616-495C-BBF5-953457949C23}">
      <text>
        <r>
          <rPr>
            <b/>
            <sz val="9"/>
            <color indexed="81"/>
            <rFont val="ＭＳ Ｐゴシック"/>
            <family val="3"/>
            <charset val="128"/>
          </rPr>
          <t>修了日</t>
        </r>
      </text>
    </comment>
  </commentList>
</comments>
</file>

<file path=xl/comments2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niigataken</author>
  </authors>
  <commentList>
    <comment ref="H5" authorId="0" shapeId="0" xr:uid="{04EC544D-5E49-41BA-82EF-2DD3044CD725}">
      <text>
        <r>
          <rPr>
            <b/>
            <sz val="9"/>
            <color indexed="81"/>
            <rFont val="ＭＳ Ｐゴシック"/>
            <family val="3"/>
            <charset val="128"/>
          </rPr>
          <t>修了日</t>
        </r>
      </text>
    </comment>
  </commentList>
</comments>
</file>

<file path=xl/sharedStrings.xml><?xml version="1.0" encoding="utf-8"?>
<sst xmlns="http://schemas.openxmlformats.org/spreadsheetml/2006/main" count="2216" uniqueCount="47">
  <si>
    <t>訓練</t>
    <rPh sb="0" eb="2">
      <t>クンレン</t>
    </rPh>
    <phoneticPr fontId="1"/>
  </si>
  <si>
    <t>出席</t>
    <rPh sb="0" eb="2">
      <t>シュッセキ</t>
    </rPh>
    <phoneticPr fontId="1"/>
  </si>
  <si>
    <t>欠席</t>
    <rPh sb="0" eb="2">
      <t>ケッセキ</t>
    </rPh>
    <phoneticPr fontId="1"/>
  </si>
  <si>
    <t>欠課</t>
    <rPh sb="0" eb="2">
      <t>ケッカ</t>
    </rPh>
    <phoneticPr fontId="1"/>
  </si>
  <si>
    <t>出席率</t>
    <rPh sb="0" eb="3">
      <t>シュッセキリツ</t>
    </rPh>
    <phoneticPr fontId="1"/>
  </si>
  <si>
    <t>今月計</t>
    <rPh sb="0" eb="2">
      <t>コンゲツ</t>
    </rPh>
    <rPh sb="2" eb="3">
      <t>ケイ</t>
    </rPh>
    <phoneticPr fontId="1"/>
  </si>
  <si>
    <t>備考</t>
    <phoneticPr fontId="1"/>
  </si>
  <si>
    <t>～</t>
    <phoneticPr fontId="1"/>
  </si>
  <si>
    <t>：</t>
    <phoneticPr fontId="1"/>
  </si>
  <si>
    <t>訓練実施状況集計表</t>
    <rPh sb="0" eb="2">
      <t>クンレン</t>
    </rPh>
    <rPh sb="2" eb="4">
      <t>ジッシ</t>
    </rPh>
    <rPh sb="4" eb="6">
      <t>ジョウキョウ</t>
    </rPh>
    <rPh sb="6" eb="9">
      <t>シュウケイヒョウ</t>
    </rPh>
    <phoneticPr fontId="1"/>
  </si>
  <si>
    <t>受講者氏名</t>
    <phoneticPr fontId="1"/>
  </si>
  <si>
    <t>種別</t>
    <rPh sb="0" eb="2">
      <t>シュベツ</t>
    </rPh>
    <phoneticPr fontId="1"/>
  </si>
  <si>
    <t>学科</t>
    <rPh sb="0" eb="2">
      <t>ガッカ</t>
    </rPh>
    <phoneticPr fontId="1"/>
  </si>
  <si>
    <t>実技</t>
    <rPh sb="0" eb="2">
      <t>ジツギ</t>
    </rPh>
    <phoneticPr fontId="1"/>
  </si>
  <si>
    <t>（１／１）</t>
    <phoneticPr fontId="1"/>
  </si>
  <si>
    <t>出停</t>
    <rPh sb="0" eb="2">
      <t>シュッテイ</t>
    </rPh>
    <phoneticPr fontId="1"/>
  </si>
  <si>
    <t>修了</t>
    <rPh sb="0" eb="2">
      <t>シュウリョウ</t>
    </rPh>
    <phoneticPr fontId="1"/>
  </si>
  <si>
    <t>在籍</t>
    <rPh sb="0" eb="2">
      <t>ザイセキ</t>
    </rPh>
    <phoneticPr fontId="1"/>
  </si>
  <si>
    <t>委託費算定</t>
    <rPh sb="0" eb="3">
      <t>イタクヒ</t>
    </rPh>
    <rPh sb="3" eb="5">
      <t>サンテイ</t>
    </rPh>
    <phoneticPr fontId="9"/>
  </si>
  <si>
    <t>時間</t>
    <rPh sb="0" eb="2">
      <t>ジカン</t>
    </rPh>
    <phoneticPr fontId="9"/>
  </si>
  <si>
    <t>時間</t>
    <rPh sb="0" eb="2">
      <t>ジカン</t>
    </rPh>
    <phoneticPr fontId="1"/>
  </si>
  <si>
    <t>訓練期間</t>
    <rPh sb="0" eb="2">
      <t>クンレン</t>
    </rPh>
    <rPh sb="2" eb="4">
      <t>キカン</t>
    </rPh>
    <phoneticPr fontId="1"/>
  </si>
  <si>
    <t>科　　名</t>
    <rPh sb="0" eb="1">
      <t>カ</t>
    </rPh>
    <rPh sb="3" eb="4">
      <t>メイ</t>
    </rPh>
    <phoneticPr fontId="1"/>
  </si>
  <si>
    <t>欠席</t>
    <rPh sb="0" eb="2">
      <t>ケッセキ</t>
    </rPh>
    <phoneticPr fontId="9"/>
  </si>
  <si>
    <t>訓練</t>
    <rPh sb="0" eb="2">
      <t>クンレン</t>
    </rPh>
    <phoneticPr fontId="9"/>
  </si>
  <si>
    <t>No.</t>
    <phoneticPr fontId="1"/>
  </si>
  <si>
    <t>担当者名：</t>
    <rPh sb="0" eb="3">
      <t>タントウシャ</t>
    </rPh>
    <rPh sb="3" eb="4">
      <t>メイ</t>
    </rPh>
    <phoneticPr fontId="9"/>
  </si>
  <si>
    <t>委託先名：</t>
    <rPh sb="0" eb="3">
      <t>イタクサキ</t>
    </rPh>
    <rPh sb="3" eb="4">
      <t>メイ</t>
    </rPh>
    <phoneticPr fontId="1"/>
  </si>
  <si>
    <t>z</t>
    <phoneticPr fontId="1"/>
  </si>
  <si>
    <t>除く</t>
    <rPh sb="0" eb="1">
      <t>ノゾ</t>
    </rPh>
    <phoneticPr fontId="1"/>
  </si>
  <si>
    <t>訓練実施月</t>
    <rPh sb="0" eb="2">
      <t>クンレン</t>
    </rPh>
    <rPh sb="2" eb="4">
      <t>ジッシ</t>
    </rPh>
    <rPh sb="4" eb="5">
      <t>ツキ</t>
    </rPh>
    <phoneticPr fontId="1"/>
  </si>
  <si>
    <t>学科時間：</t>
    <rPh sb="2" eb="4">
      <t>ジカン</t>
    </rPh>
    <phoneticPr fontId="1"/>
  </si>
  <si>
    <t>実技時間：</t>
    <rPh sb="2" eb="4">
      <t>ジカン</t>
    </rPh>
    <phoneticPr fontId="1"/>
  </si>
  <si>
    <t>時間</t>
    <rPh sb="0" eb="2">
      <t>ジカン</t>
    </rPh>
    <phoneticPr fontId="1"/>
  </si>
  <si>
    <t>月計</t>
    <rPh sb="0" eb="2">
      <t>ゲッケイケイ</t>
    </rPh>
    <phoneticPr fontId="1"/>
  </si>
  <si>
    <t>（％）</t>
    <phoneticPr fontId="1"/>
  </si>
  <si>
    <t>可否</t>
    <rPh sb="0" eb="2">
      <t>カヒ</t>
    </rPh>
    <phoneticPr fontId="1"/>
  </si>
  <si>
    <t>修了判定</t>
    <rPh sb="0" eb="2">
      <t>シュウリョウ</t>
    </rPh>
    <rPh sb="2" eb="4">
      <t>ハンテイ</t>
    </rPh>
    <phoneticPr fontId="1"/>
  </si>
  <si>
    <t>総訓練</t>
    <rPh sb="0" eb="3">
      <t>ソウクンレン</t>
    </rPh>
    <phoneticPr fontId="1"/>
  </si>
  <si>
    <t>未実施</t>
    <rPh sb="0" eb="3">
      <t>ミジッシ</t>
    </rPh>
    <phoneticPr fontId="1"/>
  </si>
  <si>
    <t>（注３）出席率は小数点第２位以下を切捨て（（参考）修了判定の出席率＝（総訓練時間－（訓練欠席＋未実施時間））／総訓練時間）</t>
    <rPh sb="1" eb="2">
      <t>チュウ</t>
    </rPh>
    <rPh sb="22" eb="24">
      <t>サンコウ</t>
    </rPh>
    <rPh sb="27" eb="29">
      <t>ハンテイ</t>
    </rPh>
    <rPh sb="35" eb="38">
      <t>ソウクンレン</t>
    </rPh>
    <rPh sb="42" eb="46">
      <t>クンレンケッセキ</t>
    </rPh>
    <rPh sb="47" eb="50">
      <t>ミジッシ</t>
    </rPh>
    <rPh sb="55" eb="58">
      <t>ソウクンレン</t>
    </rPh>
    <phoneticPr fontId="1"/>
  </si>
  <si>
    <t>（注２）【訓練欠席＝出停時間＋欠席時間＋欠課時間】、【未実施時間＝総訓練時間－在籍時間】、【除く時間＝総訓練時間から除く出停時間】</t>
    <rPh sb="1" eb="2">
      <t>チュウ</t>
    </rPh>
    <rPh sb="27" eb="30">
      <t>ミジッシ</t>
    </rPh>
    <rPh sb="33" eb="36">
      <t>ソウクンレン</t>
    </rPh>
    <rPh sb="39" eb="41">
      <t>ザイセキ</t>
    </rPh>
    <rPh sb="41" eb="43">
      <t>ジカン</t>
    </rPh>
    <rPh sb="51" eb="52">
      <t>ソウ</t>
    </rPh>
    <rPh sb="52" eb="54">
      <t>クンレン</t>
    </rPh>
    <rPh sb="60" eb="62">
      <t>シュッテイ</t>
    </rPh>
    <phoneticPr fontId="1"/>
  </si>
  <si>
    <t>（注１）【入力方法】①黄色セルに入力、②中途退校等による早期終了者については、訓練時間の修正とセルを水色に着色、③補講時間は出席時間に増分</t>
    <rPh sb="1" eb="2">
      <t>チュウ</t>
    </rPh>
    <phoneticPr fontId="1"/>
  </si>
  <si>
    <t>合算</t>
    <rPh sb="0" eb="2">
      <t>ガッサン</t>
    </rPh>
    <phoneticPr fontId="1"/>
  </si>
  <si>
    <t>（注４）長期高度人材育成コースについては、【月例報告】、【委託費算定（四半期毎の小計）】、【修了判定（入校月から修了月までの合計）】の報告とすること。</t>
    <rPh sb="1" eb="2">
      <t>チュウ</t>
    </rPh>
    <rPh sb="4" eb="12">
      <t>チョウキコウドジンザイイクセイ</t>
    </rPh>
    <rPh sb="38" eb="39">
      <t>ゴト</t>
    </rPh>
    <rPh sb="40" eb="42">
      <t>ショウケイ</t>
    </rPh>
    <rPh sb="46" eb="50">
      <t>シュウリョウハンテイ</t>
    </rPh>
    <rPh sb="51" eb="53">
      <t>ニュウコウ</t>
    </rPh>
    <rPh sb="53" eb="54">
      <t>ヅキ</t>
    </rPh>
    <rPh sb="56" eb="58">
      <t>シュウリョウ</t>
    </rPh>
    <rPh sb="58" eb="59">
      <t>ツキ</t>
    </rPh>
    <rPh sb="62" eb="64">
      <t>ゴウケイ</t>
    </rPh>
    <rPh sb="67" eb="69">
      <t>ホウコク</t>
    </rPh>
    <phoneticPr fontId="1"/>
  </si>
  <si>
    <t>（退校除籍日、繰上修了日、補講日時など）</t>
    <phoneticPr fontId="1"/>
  </si>
  <si>
    <t>●月●日(修了時)現在</t>
    <rPh sb="1" eb="2">
      <t>ガツ</t>
    </rPh>
    <rPh sb="3" eb="4">
      <t>ニチ</t>
    </rPh>
    <rPh sb="7" eb="8">
      <t>ジ</t>
    </rPh>
    <rPh sb="9" eb="11">
      <t>ゲンザイ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</si>
</sst>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[$-411]ggge&quot;年&quot;m&quot;月&quot;d&quot;日&quot;;@"/>
    <numFmt numFmtId="177" formatCode="0&quot;月分&quot;"/>
    <numFmt numFmtId="178" formatCode="0_);[Red]\(0\)"/>
    <numFmt numFmtId="179" formatCode="#\ "/>
    <numFmt numFmtId="180" formatCode="0&quot;月&quot;"/>
    <numFmt numFmtId="181" formatCode="0.0\ "/>
    <numFmt numFmtId="182" formatCode="0.0_ "/>
  </numFmts>
  <fonts count="27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4"/>
      <color indexed="8"/>
      <name val="ＭＳ Ｐゴシック"/>
      <family val="3"/>
      <charset val="128"/>
    </font>
    <font>
      <b/>
      <sz val="18"/>
      <color indexed="8"/>
      <name val="ＭＳ Ｐゴシック"/>
      <family val="3"/>
      <charset val="128"/>
    </font>
    <font>
      <u/>
      <sz val="11"/>
      <color indexed="8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8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sz val="10"/>
      <color indexed="8"/>
      <name val="ＭＳ 明朝"/>
      <family val="1"/>
      <charset val="128"/>
    </font>
    <font>
      <sz val="10"/>
      <color indexed="8"/>
      <name val="ＭＳ ゴシック"/>
      <family val="3"/>
      <charset val="128"/>
    </font>
    <font>
      <sz val="10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2"/>
      <color indexed="8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6"/>
      <color indexed="8"/>
      <name val="ＭＳ ゴシック"/>
      <family val="3"/>
      <charset val="128"/>
    </font>
    <font>
      <sz val="11"/>
      <color theme="1"/>
      <name val="ＭＳ 明朝"/>
      <family val="1"/>
      <charset val="128"/>
    </font>
    <font>
      <sz val="14"/>
      <color indexed="8"/>
      <name val="ＭＳ ゴシック"/>
      <family val="3"/>
      <charset val="128"/>
    </font>
    <font>
      <sz val="8"/>
      <color theme="1"/>
      <name val="ＭＳ 明朝"/>
      <family val="1"/>
      <charset val="128"/>
    </font>
    <font>
      <sz val="10"/>
      <color theme="1"/>
      <name val="ＭＳ Ｐゴシック"/>
      <family val="3"/>
      <charset val="128"/>
      <scheme val="minor"/>
    </font>
    <font>
      <sz val="10"/>
      <color theme="0"/>
      <name val="ＭＳ Ｐゴシック"/>
      <family val="3"/>
      <charset val="128"/>
    </font>
    <font>
      <b/>
      <sz val="10"/>
      <color indexed="8"/>
      <name val="ＭＳ Ｐゴシック"/>
      <family val="3"/>
      <charset val="128"/>
    </font>
    <font>
      <sz val="10"/>
      <color indexed="9"/>
      <name val="ＭＳ Ｐゴシック"/>
      <family val="3"/>
      <charset val="128"/>
    </font>
    <font>
      <sz val="8"/>
      <color indexed="8"/>
      <name val="ＭＳ 明朝"/>
      <family val="1"/>
      <charset val="128"/>
    </font>
    <font>
      <sz val="6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rgb="FFFFFF00"/>
        <bgColor indexed="64"/>
      </patternFill>
    </fill>
  </fills>
  <borders count="5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188">
    <xf numFmtId="0" fontId="0" fillId="0" borderId="0" xfId="0">
      <alignment vertical="center"/>
    </xf>
    <xf numFmtId="0" fontId="0" fillId="0" borderId="0" xfId="0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6" fillId="0" borderId="0" xfId="0" applyFont="1" applyBorder="1" applyProtection="1">
      <alignment vertical="center"/>
    </xf>
    <xf numFmtId="0" fontId="0" fillId="0" borderId="0" xfId="0" applyBorder="1" applyProtection="1">
      <alignment vertical="center"/>
    </xf>
    <xf numFmtId="0" fontId="6" fillId="0" borderId="0" xfId="0" applyFont="1" applyBorder="1" applyAlignment="1" applyProtection="1">
      <alignment vertical="center"/>
    </xf>
    <xf numFmtId="0" fontId="3" fillId="0" borderId="0" xfId="0" applyFont="1" applyBorder="1" applyProtection="1">
      <alignment vertical="center"/>
    </xf>
    <xf numFmtId="0" fontId="3" fillId="0" borderId="0" xfId="0" applyFont="1" applyProtection="1">
      <alignment vertical="center"/>
    </xf>
    <xf numFmtId="0" fontId="4" fillId="0" borderId="0" xfId="0" applyFont="1" applyBorder="1" applyAlignment="1" applyProtection="1">
      <alignment horizontal="center" vertical="center"/>
    </xf>
    <xf numFmtId="0" fontId="8" fillId="0" borderId="0" xfId="0" applyFont="1" applyBorder="1" applyAlignment="1" applyProtection="1">
      <alignment horizontal="center" vertical="center"/>
    </xf>
    <xf numFmtId="0" fontId="4" fillId="0" borderId="0" xfId="0" applyNumberFormat="1" applyFont="1" applyBorder="1" applyAlignment="1" applyProtection="1">
      <alignment horizontal="center" vertical="center"/>
    </xf>
    <xf numFmtId="0" fontId="4" fillId="0" borderId="0" xfId="0" applyNumberFormat="1" applyFont="1" applyBorder="1" applyAlignment="1" applyProtection="1">
      <alignment horizontal="center" vertical="center" shrinkToFit="1"/>
    </xf>
    <xf numFmtId="177" fontId="4" fillId="0" borderId="0" xfId="0" applyNumberFormat="1" applyFont="1" applyBorder="1" applyAlignment="1" applyProtection="1">
      <alignment horizontal="center" vertical="center"/>
    </xf>
    <xf numFmtId="0" fontId="0" fillId="0" borderId="0" xfId="0" applyAlignment="1" applyProtection="1">
      <alignment vertical="center"/>
    </xf>
    <xf numFmtId="0" fontId="10" fillId="0" borderId="0" xfId="0" applyFont="1" applyFill="1" applyProtection="1">
      <alignment vertical="center"/>
    </xf>
    <xf numFmtId="0" fontId="10" fillId="0" borderId="0" xfId="0" applyFont="1" applyFill="1" applyBorder="1" applyProtection="1">
      <alignment vertical="center"/>
    </xf>
    <xf numFmtId="0" fontId="0" fillId="0" borderId="0" xfId="0" applyBorder="1" applyAlignment="1" applyProtection="1">
      <alignment vertical="center"/>
      <protection locked="0"/>
    </xf>
    <xf numFmtId="0" fontId="13" fillId="0" borderId="41" xfId="0" applyFont="1" applyFill="1" applyBorder="1" applyAlignment="1" applyProtection="1">
      <alignment horizontal="center" vertical="center"/>
    </xf>
    <xf numFmtId="0" fontId="13" fillId="0" borderId="24" xfId="0" applyFont="1" applyFill="1" applyBorder="1" applyAlignment="1" applyProtection="1">
      <alignment horizontal="center" vertical="center"/>
    </xf>
    <xf numFmtId="178" fontId="11" fillId="3" borderId="26" xfId="0" applyNumberFormat="1" applyFont="1" applyFill="1" applyBorder="1" applyAlignment="1" applyProtection="1">
      <alignment horizontal="center" vertical="center"/>
      <protection locked="0"/>
    </xf>
    <xf numFmtId="0" fontId="13" fillId="0" borderId="27" xfId="0" applyFont="1" applyFill="1" applyBorder="1" applyAlignment="1" applyProtection="1">
      <alignment horizontal="center" vertical="center"/>
    </xf>
    <xf numFmtId="0" fontId="13" fillId="0" borderId="30" xfId="0" applyFont="1" applyFill="1" applyBorder="1" applyAlignment="1" applyProtection="1">
      <alignment horizontal="center" vertical="center"/>
    </xf>
    <xf numFmtId="0" fontId="7" fillId="0" borderId="0" xfId="0" applyFont="1" applyBorder="1" applyAlignment="1" applyProtection="1">
      <alignment vertical="center"/>
    </xf>
    <xf numFmtId="0" fontId="15" fillId="0" borderId="1" xfId="0" applyFont="1" applyBorder="1" applyAlignment="1" applyProtection="1">
      <alignment horizontal="center" vertical="center"/>
    </xf>
    <xf numFmtId="0" fontId="16" fillId="0" borderId="0" xfId="0" applyFont="1" applyProtection="1">
      <alignment vertical="center"/>
    </xf>
    <xf numFmtId="0" fontId="16" fillId="0" borderId="0" xfId="0" applyFont="1" applyBorder="1" applyAlignment="1" applyProtection="1">
      <alignment vertical="center"/>
    </xf>
    <xf numFmtId="0" fontId="12" fillId="0" borderId="2" xfId="0" applyFont="1" applyBorder="1" applyAlignment="1" applyProtection="1">
      <alignment horizontal="left" vertical="center"/>
    </xf>
    <xf numFmtId="0" fontId="12" fillId="0" borderId="1" xfId="0" applyFont="1" applyBorder="1" applyAlignment="1" applyProtection="1">
      <alignment horizontal="left" vertical="center"/>
    </xf>
    <xf numFmtId="0" fontId="14" fillId="0" borderId="0" xfId="0" applyFont="1" applyProtection="1">
      <alignment vertical="center"/>
    </xf>
    <xf numFmtId="0" fontId="18" fillId="0" borderId="0" xfId="0" applyFont="1" applyProtection="1">
      <alignment vertical="center"/>
    </xf>
    <xf numFmtId="0" fontId="13" fillId="0" borderId="19" xfId="0" applyFont="1" applyFill="1" applyBorder="1" applyAlignment="1" applyProtection="1">
      <alignment horizontal="center" vertical="center"/>
    </xf>
    <xf numFmtId="0" fontId="13" fillId="0" borderId="7" xfId="0" applyFont="1" applyFill="1" applyBorder="1" applyAlignment="1" applyProtection="1">
      <alignment horizontal="center" vertical="center"/>
    </xf>
    <xf numFmtId="178" fontId="11" fillId="0" borderId="16" xfId="0" applyNumberFormat="1" applyFont="1" applyBorder="1" applyAlignment="1" applyProtection="1">
      <alignment horizontal="right" vertical="center"/>
    </xf>
    <xf numFmtId="178" fontId="11" fillId="0" borderId="26" xfId="0" applyNumberFormat="1" applyFont="1" applyBorder="1" applyAlignment="1" applyProtection="1">
      <alignment horizontal="right" vertical="center"/>
    </xf>
    <xf numFmtId="178" fontId="11" fillId="0" borderId="29" xfId="0" applyNumberFormat="1" applyFont="1" applyBorder="1" applyAlignment="1" applyProtection="1">
      <alignment horizontal="right" vertical="center"/>
    </xf>
    <xf numFmtId="178" fontId="11" fillId="0" borderId="9" xfId="0" applyNumberFormat="1" applyFont="1" applyBorder="1" applyAlignment="1" applyProtection="1">
      <alignment horizontal="right" vertical="center"/>
    </xf>
    <xf numFmtId="178" fontId="11" fillId="0" borderId="21" xfId="0" applyNumberFormat="1" applyFont="1" applyBorder="1" applyAlignment="1" applyProtection="1">
      <alignment horizontal="right" vertical="center"/>
    </xf>
    <xf numFmtId="178" fontId="11" fillId="0" borderId="32" xfId="0" applyNumberFormat="1" applyFont="1" applyBorder="1" applyAlignment="1" applyProtection="1">
      <alignment horizontal="right" vertical="center"/>
    </xf>
    <xf numFmtId="178" fontId="11" fillId="3" borderId="15" xfId="0" applyNumberFormat="1" applyFont="1" applyFill="1" applyBorder="1" applyAlignment="1" applyProtection="1">
      <alignment horizontal="right" vertical="center"/>
      <protection locked="0"/>
    </xf>
    <xf numFmtId="178" fontId="11" fillId="3" borderId="16" xfId="0" applyNumberFormat="1" applyFont="1" applyFill="1" applyBorder="1" applyAlignment="1" applyProtection="1">
      <alignment horizontal="right" vertical="center"/>
      <protection locked="0"/>
    </xf>
    <xf numFmtId="178" fontId="11" fillId="3" borderId="25" xfId="0" applyNumberFormat="1" applyFont="1" applyFill="1" applyBorder="1" applyAlignment="1" applyProtection="1">
      <alignment horizontal="right" vertical="center"/>
      <protection locked="0"/>
    </xf>
    <xf numFmtId="178" fontId="11" fillId="3" borderId="26" xfId="0" applyNumberFormat="1" applyFont="1" applyFill="1" applyBorder="1" applyAlignment="1" applyProtection="1">
      <alignment horizontal="right" vertical="center"/>
      <protection locked="0"/>
    </xf>
    <xf numFmtId="178" fontId="11" fillId="0" borderId="28" xfId="0" applyNumberFormat="1" applyFont="1" applyFill="1" applyBorder="1" applyAlignment="1" applyProtection="1">
      <alignment horizontal="right" vertical="center"/>
    </xf>
    <xf numFmtId="178" fontId="11" fillId="3" borderId="29" xfId="0" applyNumberFormat="1" applyFont="1" applyFill="1" applyBorder="1" applyAlignment="1" applyProtection="1">
      <alignment horizontal="right" vertical="center"/>
      <protection locked="0"/>
    </xf>
    <xf numFmtId="178" fontId="11" fillId="0" borderId="8" xfId="0" applyNumberFormat="1" applyFont="1" applyFill="1" applyBorder="1" applyAlignment="1" applyProtection="1">
      <alignment horizontal="right" vertical="center"/>
    </xf>
    <xf numFmtId="178" fontId="11" fillId="3" borderId="9" xfId="0" applyNumberFormat="1" applyFont="1" applyFill="1" applyBorder="1" applyAlignment="1" applyProtection="1">
      <alignment horizontal="right" vertical="center"/>
      <protection locked="0"/>
    </xf>
    <xf numFmtId="178" fontId="11" fillId="0" borderId="20" xfId="0" applyNumberFormat="1" applyFont="1" applyFill="1" applyBorder="1" applyAlignment="1" applyProtection="1">
      <alignment horizontal="right" vertical="center"/>
    </xf>
    <xf numFmtId="178" fontId="11" fillId="3" borderId="21" xfId="0" applyNumberFormat="1" applyFont="1" applyFill="1" applyBorder="1" applyAlignment="1" applyProtection="1">
      <alignment horizontal="right" vertical="center"/>
      <protection locked="0"/>
    </xf>
    <xf numFmtId="178" fontId="11" fillId="0" borderId="25" xfId="0" applyNumberFormat="1" applyFont="1" applyFill="1" applyBorder="1" applyAlignment="1" applyProtection="1">
      <alignment horizontal="right" vertical="center"/>
    </xf>
    <xf numFmtId="178" fontId="11" fillId="0" borderId="31" xfId="0" applyNumberFormat="1" applyFont="1" applyFill="1" applyBorder="1" applyAlignment="1" applyProtection="1">
      <alignment horizontal="right" vertical="center"/>
    </xf>
    <xf numFmtId="178" fontId="11" fillId="3" borderId="32" xfId="0" applyNumberFormat="1" applyFont="1" applyFill="1" applyBorder="1" applyAlignment="1" applyProtection="1">
      <alignment horizontal="right" vertical="center"/>
      <protection locked="0"/>
    </xf>
    <xf numFmtId="0" fontId="13" fillId="0" borderId="19" xfId="0" applyFont="1" applyFill="1" applyBorder="1" applyAlignment="1" applyProtection="1">
      <alignment horizontal="center" vertical="center"/>
    </xf>
    <xf numFmtId="0" fontId="13" fillId="0" borderId="7" xfId="0" applyFont="1" applyFill="1" applyBorder="1" applyAlignment="1" applyProtection="1">
      <alignment horizontal="center" vertical="center"/>
    </xf>
    <xf numFmtId="0" fontId="15" fillId="0" borderId="2" xfId="0" applyFont="1" applyBorder="1" applyAlignment="1" applyProtection="1">
      <alignment horizontal="center" vertical="center"/>
    </xf>
    <xf numFmtId="0" fontId="13" fillId="0" borderId="19" xfId="0" applyFont="1" applyFill="1" applyBorder="1" applyAlignment="1" applyProtection="1">
      <alignment horizontal="center" vertical="center"/>
    </xf>
    <xf numFmtId="0" fontId="13" fillId="0" borderId="7" xfId="0" applyFont="1" applyFill="1" applyBorder="1" applyAlignment="1" applyProtection="1">
      <alignment horizontal="center" vertical="center"/>
    </xf>
    <xf numFmtId="0" fontId="15" fillId="0" borderId="2" xfId="0" applyFont="1" applyBorder="1" applyAlignment="1" applyProtection="1">
      <alignment horizontal="center" vertical="center"/>
    </xf>
    <xf numFmtId="0" fontId="11" fillId="0" borderId="20" xfId="0" applyFont="1" applyFill="1" applyBorder="1" applyAlignment="1" applyProtection="1">
      <alignment horizontal="center" vertical="center" shrinkToFit="1"/>
    </xf>
    <xf numFmtId="0" fontId="11" fillId="0" borderId="12" xfId="0" applyFont="1" applyFill="1" applyBorder="1" applyAlignment="1" applyProtection="1">
      <alignment horizontal="center" vertical="center" shrinkToFit="1"/>
    </xf>
    <xf numFmtId="0" fontId="11" fillId="0" borderId="21" xfId="0" applyFont="1" applyFill="1" applyBorder="1" applyAlignment="1" applyProtection="1">
      <alignment horizontal="center" vertical="center" shrinkToFit="1"/>
    </xf>
    <xf numFmtId="0" fontId="11" fillId="0" borderId="13" xfId="0" applyFont="1" applyFill="1" applyBorder="1" applyAlignment="1" applyProtection="1">
      <alignment horizontal="center" vertical="center" shrinkToFit="1"/>
    </xf>
    <xf numFmtId="0" fontId="12" fillId="0" borderId="1" xfId="0" applyFont="1" applyBorder="1" applyAlignment="1" applyProtection="1">
      <alignment horizontal="center" vertical="center"/>
    </xf>
    <xf numFmtId="0" fontId="11" fillId="0" borderId="22" xfId="0" applyFont="1" applyFill="1" applyBorder="1" applyAlignment="1" applyProtection="1">
      <alignment horizontal="center" vertical="center" shrinkToFit="1"/>
    </xf>
    <xf numFmtId="0" fontId="0" fillId="0" borderId="0" xfId="0" applyProtection="1">
      <alignment vertical="center"/>
      <protection locked="0"/>
    </xf>
    <xf numFmtId="0" fontId="12" fillId="0" borderId="2" xfId="0" applyFont="1" applyBorder="1" applyAlignment="1" applyProtection="1">
      <alignment horizontal="center" vertical="center"/>
    </xf>
    <xf numFmtId="0" fontId="21" fillId="0" borderId="0" xfId="0" applyFont="1" applyBorder="1" applyProtection="1">
      <alignment vertical="center"/>
    </xf>
    <xf numFmtId="0" fontId="21" fillId="0" borderId="0" xfId="0" applyFont="1" applyProtection="1">
      <alignment vertical="center"/>
    </xf>
    <xf numFmtId="0" fontId="22" fillId="0" borderId="0" xfId="0" applyFont="1" applyFill="1" applyBorder="1" applyProtection="1">
      <alignment vertical="center"/>
    </xf>
    <xf numFmtId="0" fontId="22" fillId="0" borderId="0" xfId="0" applyFont="1" applyFill="1" applyProtection="1">
      <alignment vertical="center"/>
    </xf>
    <xf numFmtId="0" fontId="23" fillId="0" borderId="5" xfId="0" applyFont="1" applyBorder="1" applyAlignment="1" applyProtection="1">
      <alignment horizontal="center" vertical="center"/>
    </xf>
    <xf numFmtId="177" fontId="23" fillId="0" borderId="5" xfId="0" applyNumberFormat="1" applyFont="1" applyBorder="1" applyAlignment="1" applyProtection="1">
      <alignment horizontal="center" vertical="center"/>
    </xf>
    <xf numFmtId="0" fontId="23" fillId="0" borderId="5" xfId="0" applyNumberFormat="1" applyFont="1" applyBorder="1" applyAlignment="1" applyProtection="1">
      <alignment horizontal="center" vertical="center" shrinkToFit="1"/>
    </xf>
    <xf numFmtId="0" fontId="23" fillId="0" borderId="0" xfId="0" applyNumberFormat="1" applyFont="1" applyBorder="1" applyAlignment="1" applyProtection="1">
      <alignment horizontal="center" vertical="center" shrinkToFit="1"/>
    </xf>
    <xf numFmtId="0" fontId="24" fillId="0" borderId="0" xfId="0" applyFont="1" applyBorder="1" applyProtection="1">
      <alignment vertical="center"/>
    </xf>
    <xf numFmtId="0" fontId="23" fillId="0" borderId="0" xfId="0" applyFont="1" applyBorder="1" applyAlignment="1" applyProtection="1">
      <alignment vertical="center"/>
    </xf>
    <xf numFmtId="0" fontId="12" fillId="0" borderId="0" xfId="0" applyNumberFormat="1" applyFont="1" applyBorder="1" applyAlignment="1" applyProtection="1">
      <alignment vertical="center"/>
    </xf>
    <xf numFmtId="181" fontId="11" fillId="0" borderId="14" xfId="0" applyNumberFormat="1" applyFont="1" applyFill="1" applyBorder="1" applyAlignment="1" applyProtection="1">
      <alignment horizontal="right" vertical="center"/>
    </xf>
    <xf numFmtId="181" fontId="11" fillId="0" borderId="24" xfId="0" applyNumberFormat="1" applyFont="1" applyFill="1" applyBorder="1" applyAlignment="1" applyProtection="1">
      <alignment horizontal="right" vertical="center"/>
    </xf>
    <xf numFmtId="0" fontId="11" fillId="0" borderId="33" xfId="0" applyFont="1" applyFill="1" applyBorder="1" applyAlignment="1" applyProtection="1">
      <alignment horizontal="center" vertical="center" wrapText="1" shrinkToFit="1"/>
    </xf>
    <xf numFmtId="181" fontId="11" fillId="0" borderId="27" xfId="0" applyNumberFormat="1" applyFont="1" applyFill="1" applyBorder="1" applyAlignment="1" applyProtection="1">
      <alignment horizontal="right" vertical="center"/>
    </xf>
    <xf numFmtId="181" fontId="11" fillId="0" borderId="7" xfId="0" applyNumberFormat="1" applyFont="1" applyFill="1" applyBorder="1" applyAlignment="1" applyProtection="1">
      <alignment horizontal="right" vertical="center"/>
    </xf>
    <xf numFmtId="181" fontId="11" fillId="0" borderId="19" xfId="0" applyNumberFormat="1" applyFont="1" applyFill="1" applyBorder="1" applyAlignment="1" applyProtection="1">
      <alignment horizontal="right" vertical="center"/>
    </xf>
    <xf numFmtId="181" fontId="11" fillId="0" borderId="30" xfId="0" applyNumberFormat="1" applyFont="1" applyFill="1" applyBorder="1" applyAlignment="1" applyProtection="1">
      <alignment horizontal="right" vertical="center"/>
    </xf>
    <xf numFmtId="181" fontId="11" fillId="0" borderId="24" xfId="0" applyNumberFormat="1" applyFont="1" applyFill="1" applyBorder="1" applyAlignment="1" applyProtection="1">
      <alignment horizontal="center" vertical="center"/>
    </xf>
    <xf numFmtId="0" fontId="11" fillId="0" borderId="13" xfId="0" applyFont="1" applyFill="1" applyBorder="1" applyAlignment="1" applyProtection="1">
      <alignment horizontal="center" vertical="center" wrapText="1" shrinkToFit="1"/>
    </xf>
    <xf numFmtId="181" fontId="11" fillId="2" borderId="29" xfId="0" applyNumberFormat="1" applyFont="1" applyFill="1" applyBorder="1" applyAlignment="1" applyProtection="1">
      <alignment horizontal="right" vertical="center"/>
    </xf>
    <xf numFmtId="181" fontId="11" fillId="2" borderId="26" xfId="0" applyNumberFormat="1" applyFont="1" applyFill="1" applyBorder="1" applyAlignment="1" applyProtection="1">
      <alignment horizontal="right" vertical="center"/>
    </xf>
    <xf numFmtId="181" fontId="11" fillId="2" borderId="9" xfId="0" applyNumberFormat="1" applyFont="1" applyFill="1" applyBorder="1" applyAlignment="1" applyProtection="1">
      <alignment horizontal="right" vertical="center"/>
    </xf>
    <xf numFmtId="181" fontId="11" fillId="2" borderId="21" xfId="0" applyNumberFormat="1" applyFont="1" applyFill="1" applyBorder="1" applyAlignment="1" applyProtection="1">
      <alignment horizontal="right" vertical="center"/>
    </xf>
    <xf numFmtId="181" fontId="11" fillId="2" borderId="32" xfId="0" applyNumberFormat="1" applyFont="1" applyFill="1" applyBorder="1" applyAlignment="1" applyProtection="1">
      <alignment horizontal="right" vertical="center"/>
    </xf>
    <xf numFmtId="181" fontId="11" fillId="2" borderId="26" xfId="0" applyNumberFormat="1" applyFont="1" applyFill="1" applyBorder="1" applyAlignment="1" applyProtection="1">
      <alignment horizontal="center" vertical="center"/>
    </xf>
    <xf numFmtId="182" fontId="11" fillId="0" borderId="14" xfId="0" applyNumberFormat="1" applyFont="1" applyFill="1" applyBorder="1" applyAlignment="1" applyProtection="1">
      <alignment horizontal="right" vertical="center"/>
    </xf>
    <xf numFmtId="182" fontId="11" fillId="0" borderId="24" xfId="0" applyNumberFormat="1" applyFont="1" applyFill="1" applyBorder="1" applyAlignment="1" applyProtection="1">
      <alignment horizontal="right" vertical="center"/>
    </xf>
    <xf numFmtId="179" fontId="11" fillId="0" borderId="36" xfId="0" applyNumberFormat="1" applyFont="1" applyFill="1" applyBorder="1" applyAlignment="1" applyProtection="1">
      <alignment horizontal="right" vertical="center"/>
    </xf>
    <xf numFmtId="179" fontId="11" fillId="0" borderId="25" xfId="0" applyNumberFormat="1" applyFont="1" applyFill="1" applyBorder="1" applyAlignment="1" applyProtection="1">
      <alignment horizontal="right" vertical="center"/>
    </xf>
    <xf numFmtId="179" fontId="11" fillId="0" borderId="15" xfId="0" applyNumberFormat="1" applyFont="1" applyFill="1" applyBorder="1" applyAlignment="1" applyProtection="1">
      <alignment horizontal="right" vertical="center"/>
    </xf>
    <xf numFmtId="0" fontId="11" fillId="0" borderId="44" xfId="0" applyFont="1" applyFill="1" applyBorder="1" applyAlignment="1" applyProtection="1">
      <alignment horizontal="center" vertical="center" shrinkToFit="1"/>
    </xf>
    <xf numFmtId="0" fontId="11" fillId="0" borderId="45" xfId="0" applyFont="1" applyFill="1" applyBorder="1" applyAlignment="1" applyProtection="1">
      <alignment horizontal="center" vertical="center" shrinkToFit="1"/>
    </xf>
    <xf numFmtId="0" fontId="11" fillId="0" borderId="20" xfId="0" applyFont="1" applyBorder="1" applyAlignment="1" applyProtection="1">
      <alignment horizontal="center" vertical="center" shrinkToFit="1"/>
    </xf>
    <xf numFmtId="0" fontId="11" fillId="0" borderId="21" xfId="0" applyFont="1" applyBorder="1" applyAlignment="1" applyProtection="1">
      <alignment horizontal="center" vertical="center" shrinkToFit="1"/>
    </xf>
    <xf numFmtId="0" fontId="11" fillId="0" borderId="12" xfId="0" applyFont="1" applyBorder="1" applyAlignment="1" applyProtection="1">
      <alignment horizontal="center" vertical="center" shrinkToFit="1"/>
    </xf>
    <xf numFmtId="0" fontId="11" fillId="0" borderId="13" xfId="0" applyFont="1" applyBorder="1" applyAlignment="1" applyProtection="1">
      <alignment horizontal="center" vertical="center" shrinkToFit="1"/>
    </xf>
    <xf numFmtId="0" fontId="11" fillId="0" borderId="19" xfId="0" applyFont="1" applyFill="1" applyBorder="1" applyAlignment="1" applyProtection="1">
      <alignment horizontal="center" vertical="center" shrinkToFit="1"/>
    </xf>
    <xf numFmtId="0" fontId="11" fillId="0" borderId="49" xfId="0" applyFont="1" applyFill="1" applyBorder="1" applyAlignment="1" applyProtection="1">
      <alignment horizontal="center" vertical="center" wrapText="1" shrinkToFit="1"/>
    </xf>
    <xf numFmtId="0" fontId="11" fillId="0" borderId="44" xfId="0" applyFont="1" applyFill="1" applyBorder="1" applyAlignment="1" applyProtection="1">
      <alignment vertical="center" shrinkToFit="1"/>
    </xf>
    <xf numFmtId="0" fontId="11" fillId="0" borderId="51" xfId="0" applyFont="1" applyFill="1" applyBorder="1" applyAlignment="1" applyProtection="1">
      <alignment horizontal="center" vertical="center" shrinkToFit="1"/>
    </xf>
    <xf numFmtId="0" fontId="11" fillId="0" borderId="43" xfId="0" applyFont="1" applyFill="1" applyBorder="1" applyAlignment="1" applyProtection="1">
      <alignment vertical="center" shrinkToFit="1"/>
    </xf>
    <xf numFmtId="0" fontId="11" fillId="0" borderId="0" xfId="0" applyFont="1" applyAlignment="1" applyProtection="1">
      <alignment horizontal="right" vertical="center"/>
    </xf>
    <xf numFmtId="0" fontId="13" fillId="0" borderId="19" xfId="0" applyFont="1" applyFill="1" applyBorder="1" applyAlignment="1" applyProtection="1">
      <alignment horizontal="center" vertical="center"/>
    </xf>
    <xf numFmtId="0" fontId="13" fillId="0" borderId="7" xfId="0" applyFont="1" applyFill="1" applyBorder="1" applyAlignment="1" applyProtection="1">
      <alignment horizontal="center" vertical="center"/>
    </xf>
    <xf numFmtId="0" fontId="12" fillId="3" borderId="34" xfId="0" applyFont="1" applyFill="1" applyBorder="1" applyAlignment="1" applyProtection="1">
      <alignment horizontal="left" vertical="center"/>
      <protection locked="0"/>
    </xf>
    <xf numFmtId="0" fontId="12" fillId="3" borderId="1" xfId="0" applyFont="1" applyFill="1" applyBorder="1" applyAlignment="1" applyProtection="1">
      <alignment horizontal="left" vertical="center"/>
      <protection locked="0"/>
    </xf>
    <xf numFmtId="0" fontId="12" fillId="3" borderId="35" xfId="0" applyFont="1" applyFill="1" applyBorder="1" applyAlignment="1" applyProtection="1">
      <alignment horizontal="left" vertical="center"/>
      <protection locked="0"/>
    </xf>
    <xf numFmtId="0" fontId="12" fillId="3" borderId="34" xfId="0" applyFont="1" applyFill="1" applyBorder="1" applyAlignment="1" applyProtection="1">
      <alignment horizontal="left"/>
      <protection locked="0"/>
    </xf>
    <xf numFmtId="0" fontId="12" fillId="3" borderId="1" xfId="0" applyFont="1" applyFill="1" applyBorder="1" applyAlignment="1" applyProtection="1">
      <alignment horizontal="left"/>
      <protection locked="0"/>
    </xf>
    <xf numFmtId="0" fontId="12" fillId="3" borderId="35" xfId="0" applyFont="1" applyFill="1" applyBorder="1" applyAlignment="1" applyProtection="1">
      <alignment horizontal="left"/>
      <protection locked="0"/>
    </xf>
    <xf numFmtId="0" fontId="11" fillId="2" borderId="22" xfId="0" applyNumberFormat="1" applyFont="1" applyFill="1" applyBorder="1" applyAlignment="1" applyProtection="1">
      <alignment horizontal="center" vertical="center"/>
    </xf>
    <xf numFmtId="0" fontId="11" fillId="2" borderId="10" xfId="0" applyNumberFormat="1" applyFont="1" applyFill="1" applyBorder="1" applyAlignment="1" applyProtection="1">
      <alignment horizontal="center" vertical="center"/>
    </xf>
    <xf numFmtId="0" fontId="20" fillId="3" borderId="3" xfId="0" applyFont="1" applyFill="1" applyBorder="1" applyAlignment="1" applyProtection="1">
      <alignment horizontal="left" vertical="top"/>
      <protection locked="0"/>
    </xf>
    <xf numFmtId="0" fontId="20" fillId="3" borderId="5" xfId="0" applyFont="1" applyFill="1" applyBorder="1" applyAlignment="1" applyProtection="1">
      <alignment horizontal="left" vertical="top"/>
      <protection locked="0"/>
    </xf>
    <xf numFmtId="0" fontId="20" fillId="3" borderId="23" xfId="0" applyFont="1" applyFill="1" applyBorder="1" applyAlignment="1" applyProtection="1">
      <alignment horizontal="left" vertical="top"/>
      <protection locked="0"/>
    </xf>
    <xf numFmtId="0" fontId="20" fillId="3" borderId="4" xfId="0" applyFont="1" applyFill="1" applyBorder="1" applyAlignment="1" applyProtection="1">
      <alignment horizontal="left" vertical="top"/>
      <protection locked="0"/>
    </xf>
    <xf numFmtId="0" fontId="20" fillId="3" borderId="2" xfId="0" applyFont="1" applyFill="1" applyBorder="1" applyAlignment="1" applyProtection="1">
      <alignment horizontal="left" vertical="top"/>
      <protection locked="0"/>
    </xf>
    <xf numFmtId="0" fontId="20" fillId="3" borderId="11" xfId="0" applyFont="1" applyFill="1" applyBorder="1" applyAlignment="1" applyProtection="1">
      <alignment horizontal="left" vertical="top"/>
      <protection locked="0"/>
    </xf>
    <xf numFmtId="0" fontId="25" fillId="0" borderId="6" xfId="0" applyFont="1" applyFill="1" applyBorder="1" applyAlignment="1" applyProtection="1">
      <alignment horizontal="center" vertical="center" wrapText="1"/>
    </xf>
    <xf numFmtId="0" fontId="25" fillId="0" borderId="0" xfId="0" applyFont="1" applyFill="1" applyBorder="1" applyAlignment="1" applyProtection="1">
      <alignment horizontal="center" vertical="center"/>
    </xf>
    <xf numFmtId="0" fontId="25" fillId="0" borderId="18" xfId="0" applyFont="1" applyFill="1" applyBorder="1" applyAlignment="1" applyProtection="1">
      <alignment horizontal="center" vertical="center"/>
    </xf>
    <xf numFmtId="0" fontId="25" fillId="0" borderId="46" xfId="0" applyFont="1" applyFill="1" applyBorder="1" applyAlignment="1" applyProtection="1">
      <alignment horizontal="center" vertical="center"/>
    </xf>
    <xf numFmtId="0" fontId="25" fillId="0" borderId="47" xfId="0" applyFont="1" applyFill="1" applyBorder="1" applyAlignment="1" applyProtection="1">
      <alignment horizontal="center" vertical="center"/>
    </xf>
    <xf numFmtId="0" fontId="25" fillId="0" borderId="48" xfId="0" applyFont="1" applyFill="1" applyBorder="1" applyAlignment="1" applyProtection="1">
      <alignment horizontal="center" vertical="center"/>
    </xf>
    <xf numFmtId="0" fontId="11" fillId="0" borderId="3" xfId="0" applyFont="1" applyFill="1" applyBorder="1" applyAlignment="1" applyProtection="1">
      <alignment horizontal="center" vertical="center" wrapText="1"/>
    </xf>
    <xf numFmtId="0" fontId="11" fillId="0" borderId="5" xfId="0" applyFont="1" applyFill="1" applyBorder="1" applyAlignment="1" applyProtection="1">
      <alignment horizontal="center" vertical="center" wrapText="1"/>
    </xf>
    <xf numFmtId="0" fontId="11" fillId="0" borderId="23" xfId="0" applyFont="1" applyFill="1" applyBorder="1" applyAlignment="1" applyProtection="1">
      <alignment horizontal="center" vertical="center" wrapText="1"/>
    </xf>
    <xf numFmtId="0" fontId="11" fillId="0" borderId="39" xfId="0" applyFont="1" applyFill="1" applyBorder="1" applyAlignment="1" applyProtection="1">
      <alignment horizontal="center" vertical="center"/>
    </xf>
    <xf numFmtId="0" fontId="11" fillId="0" borderId="1" xfId="0" applyFont="1" applyFill="1" applyBorder="1" applyAlignment="1" applyProtection="1">
      <alignment horizontal="center" vertical="center"/>
    </xf>
    <xf numFmtId="0" fontId="11" fillId="0" borderId="43" xfId="0" applyFont="1" applyFill="1" applyBorder="1" applyAlignment="1" applyProtection="1">
      <alignment horizontal="center" vertical="center"/>
    </xf>
    <xf numFmtId="181" fontId="11" fillId="0" borderId="50" xfId="0" applyNumberFormat="1" applyFont="1" applyFill="1" applyBorder="1" applyAlignment="1" applyProtection="1">
      <alignment horizontal="right" vertical="center"/>
    </xf>
    <xf numFmtId="181" fontId="11" fillId="0" borderId="17" xfId="0" applyNumberFormat="1" applyFont="1" applyFill="1" applyBorder="1" applyAlignment="1" applyProtection="1">
      <alignment horizontal="right" vertical="center"/>
    </xf>
    <xf numFmtId="181" fontId="11" fillId="0" borderId="22" xfId="0" applyNumberFormat="1" applyFont="1" applyFill="1" applyBorder="1" applyAlignment="1" applyProtection="1">
      <alignment horizontal="right" vertical="center"/>
    </xf>
    <xf numFmtId="181" fontId="11" fillId="0" borderId="10" xfId="0" applyNumberFormat="1" applyFont="1" applyFill="1" applyBorder="1" applyAlignment="1" applyProtection="1">
      <alignment horizontal="right" vertical="center"/>
    </xf>
    <xf numFmtId="0" fontId="13" fillId="3" borderId="19" xfId="0" applyFont="1" applyFill="1" applyBorder="1" applyAlignment="1" applyProtection="1">
      <alignment horizontal="center" vertical="center"/>
      <protection locked="0"/>
    </xf>
    <xf numFmtId="0" fontId="13" fillId="3" borderId="7" xfId="0" applyFont="1" applyFill="1" applyBorder="1" applyAlignment="1" applyProtection="1">
      <alignment horizontal="center" vertical="center"/>
      <protection locked="0"/>
    </xf>
    <xf numFmtId="0" fontId="11" fillId="0" borderId="16" xfId="0" applyFont="1" applyBorder="1" applyAlignment="1" applyProtection="1">
      <alignment horizontal="center" vertical="center"/>
    </xf>
    <xf numFmtId="0" fontId="11" fillId="0" borderId="9" xfId="0" applyFont="1" applyBorder="1" applyAlignment="1" applyProtection="1">
      <alignment horizontal="center" vertical="center"/>
    </xf>
    <xf numFmtId="0" fontId="11" fillId="0" borderId="42" xfId="0" applyFont="1" applyFill="1" applyBorder="1" applyAlignment="1" applyProtection="1">
      <alignment horizontal="center" vertical="center"/>
    </xf>
    <xf numFmtId="0" fontId="11" fillId="0" borderId="37" xfId="0" applyFont="1" applyFill="1" applyBorder="1" applyAlignment="1" applyProtection="1">
      <alignment horizontal="center" vertical="center"/>
    </xf>
    <xf numFmtId="0" fontId="11" fillId="0" borderId="34" xfId="0" applyFont="1" applyFill="1" applyBorder="1" applyAlignment="1" applyProtection="1">
      <alignment horizontal="center" vertical="center"/>
    </xf>
    <xf numFmtId="0" fontId="12" fillId="0" borderId="0" xfId="0" applyFont="1" applyBorder="1" applyAlignment="1" applyProtection="1">
      <alignment horizontal="right" vertical="center"/>
    </xf>
    <xf numFmtId="0" fontId="12" fillId="0" borderId="18" xfId="0" applyFont="1" applyBorder="1" applyAlignment="1" applyProtection="1">
      <alignment horizontal="right" vertical="center"/>
    </xf>
    <xf numFmtId="0" fontId="12" fillId="3" borderId="34" xfId="0" applyNumberFormat="1" applyFont="1" applyFill="1" applyBorder="1" applyAlignment="1" applyProtection="1">
      <alignment horizontal="center" vertical="center"/>
      <protection locked="0"/>
    </xf>
    <xf numFmtId="0" fontId="12" fillId="3" borderId="35" xfId="0" applyNumberFormat="1" applyFont="1" applyFill="1" applyBorder="1" applyAlignment="1" applyProtection="1">
      <alignment horizontal="center" vertical="center"/>
      <protection locked="0"/>
    </xf>
    <xf numFmtId="0" fontId="11" fillId="0" borderId="40" xfId="0" applyFont="1" applyFill="1" applyBorder="1" applyAlignment="1" applyProtection="1">
      <alignment horizontal="center" vertical="center"/>
    </xf>
    <xf numFmtId="0" fontId="12" fillId="3" borderId="34" xfId="0" applyFont="1" applyFill="1" applyBorder="1" applyAlignment="1" applyProtection="1">
      <alignment horizontal="center" vertical="center"/>
      <protection locked="0"/>
    </xf>
    <xf numFmtId="0" fontId="12" fillId="3" borderId="35" xfId="0" applyFont="1" applyFill="1" applyBorder="1" applyAlignment="1" applyProtection="1">
      <alignment horizontal="center" vertical="center"/>
      <protection locked="0"/>
    </xf>
    <xf numFmtId="180" fontId="12" fillId="3" borderId="1" xfId="0" applyNumberFormat="1" applyFont="1" applyFill="1" applyBorder="1" applyAlignment="1" applyProtection="1">
      <alignment horizontal="center" vertical="center"/>
      <protection locked="0"/>
    </xf>
    <xf numFmtId="0" fontId="13" fillId="3" borderId="14" xfId="0" applyFont="1" applyFill="1" applyBorder="1" applyAlignment="1" applyProtection="1">
      <alignment horizontal="center" vertical="center"/>
      <protection locked="0"/>
    </xf>
    <xf numFmtId="0" fontId="12" fillId="3" borderId="2" xfId="0" applyFont="1" applyFill="1" applyBorder="1" applyAlignment="1" applyProtection="1">
      <alignment horizontal="center" vertical="center"/>
      <protection locked="0"/>
    </xf>
    <xf numFmtId="176" fontId="12" fillId="3" borderId="1" xfId="0" applyNumberFormat="1" applyFont="1" applyFill="1" applyBorder="1" applyAlignment="1" applyProtection="1">
      <alignment horizontal="center" vertical="center" shrinkToFit="1"/>
      <protection locked="0"/>
    </xf>
    <xf numFmtId="0" fontId="12" fillId="3" borderId="1" xfId="0" applyNumberFormat="1" applyFont="1" applyFill="1" applyBorder="1" applyAlignment="1" applyProtection="1">
      <alignment horizontal="center" vertical="center" shrinkToFit="1"/>
      <protection locked="0"/>
    </xf>
    <xf numFmtId="0" fontId="16" fillId="3" borderId="34" xfId="0" applyFont="1" applyFill="1" applyBorder="1" applyAlignment="1" applyProtection="1">
      <alignment horizontal="center" vertical="center"/>
      <protection locked="0"/>
    </xf>
    <xf numFmtId="0" fontId="16" fillId="3" borderId="1" xfId="0" applyFont="1" applyFill="1" applyBorder="1" applyAlignment="1" applyProtection="1">
      <alignment horizontal="center" vertical="center"/>
      <protection locked="0"/>
    </xf>
    <xf numFmtId="0" fontId="16" fillId="3" borderId="35" xfId="0" applyFont="1" applyFill="1" applyBorder="1" applyAlignment="1" applyProtection="1">
      <alignment horizontal="center" vertical="center"/>
      <protection locked="0"/>
    </xf>
    <xf numFmtId="0" fontId="19" fillId="0" borderId="0" xfId="0" applyFont="1" applyAlignment="1" applyProtection="1">
      <alignment horizontal="center" vertical="center"/>
    </xf>
    <xf numFmtId="0" fontId="11" fillId="2" borderId="17" xfId="0" applyNumberFormat="1" applyFont="1" applyFill="1" applyBorder="1" applyAlignment="1" applyProtection="1">
      <alignment horizontal="center" vertical="center"/>
    </xf>
    <xf numFmtId="0" fontId="20" fillId="3" borderId="6" xfId="0" applyFont="1" applyFill="1" applyBorder="1" applyAlignment="1" applyProtection="1">
      <alignment horizontal="left" vertical="top"/>
      <protection locked="0"/>
    </xf>
    <xf numFmtId="0" fontId="20" fillId="3" borderId="0" xfId="0" applyFont="1" applyFill="1" applyBorder="1" applyAlignment="1" applyProtection="1">
      <alignment horizontal="left" vertical="top"/>
      <protection locked="0"/>
    </xf>
    <xf numFmtId="0" fontId="20" fillId="3" borderId="18" xfId="0" applyFont="1" applyFill="1" applyBorder="1" applyAlignment="1" applyProtection="1">
      <alignment horizontal="left" vertical="top"/>
      <protection locked="0"/>
    </xf>
    <xf numFmtId="0" fontId="20" fillId="3" borderId="6" xfId="0" applyFont="1" applyFill="1" applyBorder="1" applyAlignment="1" applyProtection="1">
      <alignment horizontal="left" vertical="top" wrapText="1"/>
      <protection locked="0"/>
    </xf>
    <xf numFmtId="0" fontId="12" fillId="0" borderId="0" xfId="0" applyNumberFormat="1" applyFont="1" applyBorder="1" applyAlignment="1" applyProtection="1">
      <alignment horizontal="right" vertical="center"/>
    </xf>
    <xf numFmtId="0" fontId="12" fillId="0" borderId="18" xfId="0" applyNumberFormat="1" applyFont="1" applyBorder="1" applyAlignment="1" applyProtection="1">
      <alignment horizontal="right" vertical="center"/>
    </xf>
    <xf numFmtId="0" fontId="11" fillId="0" borderId="38" xfId="0" applyFont="1" applyFill="1" applyBorder="1" applyAlignment="1" applyProtection="1">
      <alignment horizontal="center" vertical="center"/>
    </xf>
    <xf numFmtId="0" fontId="11" fillId="0" borderId="39" xfId="0" applyFont="1" applyBorder="1" applyAlignment="1" applyProtection="1">
      <alignment horizontal="center" vertical="center"/>
    </xf>
    <xf numFmtId="0" fontId="11" fillId="0" borderId="1" xfId="0" applyFont="1" applyBorder="1" applyAlignment="1" applyProtection="1">
      <alignment horizontal="center" vertical="center"/>
    </xf>
    <xf numFmtId="0" fontId="11" fillId="0" borderId="43" xfId="0" applyFont="1" applyBorder="1" applyAlignment="1" applyProtection="1">
      <alignment horizontal="center" vertical="center"/>
    </xf>
    <xf numFmtId="0" fontId="12" fillId="0" borderId="34" xfId="0" applyFont="1" applyFill="1" applyBorder="1" applyAlignment="1" applyProtection="1">
      <alignment horizontal="left" vertical="center"/>
    </xf>
    <xf numFmtId="0" fontId="12" fillId="0" borderId="1" xfId="0" applyFont="1" applyFill="1" applyBorder="1" applyAlignment="1" applyProtection="1">
      <alignment horizontal="left" vertical="center"/>
    </xf>
    <xf numFmtId="0" fontId="12" fillId="0" borderId="35" xfId="0" applyFont="1" applyFill="1" applyBorder="1" applyAlignment="1" applyProtection="1">
      <alignment horizontal="left" vertical="center"/>
    </xf>
    <xf numFmtId="0" fontId="13" fillId="0" borderId="19" xfId="0" applyFont="1" applyFill="1" applyBorder="1" applyAlignment="1" applyProtection="1">
      <alignment horizontal="center" vertical="center"/>
    </xf>
    <xf numFmtId="0" fontId="13" fillId="0" borderId="7" xfId="0" applyFont="1" applyFill="1" applyBorder="1" applyAlignment="1" applyProtection="1">
      <alignment horizontal="center" vertical="center"/>
    </xf>
    <xf numFmtId="0" fontId="11" fillId="0" borderId="37" xfId="0" applyFont="1" applyBorder="1" applyAlignment="1" applyProtection="1">
      <alignment horizontal="center" vertical="center"/>
    </xf>
    <xf numFmtId="0" fontId="11" fillId="0" borderId="38" xfId="0" applyFont="1" applyBorder="1" applyAlignment="1" applyProtection="1">
      <alignment horizontal="center" vertical="center"/>
    </xf>
    <xf numFmtId="0" fontId="11" fillId="0" borderId="34" xfId="0" applyFont="1" applyBorder="1" applyAlignment="1" applyProtection="1">
      <alignment horizontal="center" vertical="center"/>
    </xf>
    <xf numFmtId="0" fontId="11" fillId="0" borderId="40" xfId="0" applyFont="1" applyBorder="1" applyAlignment="1" applyProtection="1">
      <alignment horizontal="center" vertical="center"/>
    </xf>
    <xf numFmtId="0" fontId="11" fillId="0" borderId="42" xfId="0" applyFont="1" applyBorder="1" applyAlignment="1" applyProtection="1">
      <alignment horizontal="center" vertical="center"/>
    </xf>
    <xf numFmtId="0" fontId="13" fillId="0" borderId="14" xfId="0" applyFont="1" applyFill="1" applyBorder="1" applyAlignment="1" applyProtection="1">
      <alignment horizontal="center" vertical="center"/>
    </xf>
    <xf numFmtId="0" fontId="17" fillId="0" borderId="0" xfId="0" applyFont="1" applyAlignment="1" applyProtection="1">
      <alignment horizontal="center" vertical="center"/>
    </xf>
    <xf numFmtId="0" fontId="12" fillId="0" borderId="2" xfId="0" applyFont="1" applyBorder="1" applyAlignment="1" applyProtection="1">
      <alignment horizontal="center" vertical="center"/>
    </xf>
    <xf numFmtId="176" fontId="12" fillId="0" borderId="1" xfId="0" applyNumberFormat="1" applyFont="1" applyBorder="1" applyAlignment="1" applyProtection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.xml"/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4.xml"/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5.xml"/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6.xml"/><Relationship Id="rId2" Type="http://schemas.openxmlformats.org/officeDocument/2006/relationships/vmlDrawing" Target="../drawings/vmlDrawing16.v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7.xml"/><Relationship Id="rId2" Type="http://schemas.openxmlformats.org/officeDocument/2006/relationships/vmlDrawing" Target="../drawings/vmlDrawing17.v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8.xml"/><Relationship Id="rId2" Type="http://schemas.openxmlformats.org/officeDocument/2006/relationships/vmlDrawing" Target="../drawings/vmlDrawing18.v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9.xml"/><Relationship Id="rId2" Type="http://schemas.openxmlformats.org/officeDocument/2006/relationships/vmlDrawing" Target="../drawings/vmlDrawing19.v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comments" Target="../comments20.xml"/><Relationship Id="rId2" Type="http://schemas.openxmlformats.org/officeDocument/2006/relationships/vmlDrawing" Target="../drawings/vmlDrawing20.v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comments" Target="../comments21.xml"/><Relationship Id="rId2" Type="http://schemas.openxmlformats.org/officeDocument/2006/relationships/vmlDrawing" Target="../drawings/vmlDrawing21.v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2.xml"/><Relationship Id="rId2" Type="http://schemas.openxmlformats.org/officeDocument/2006/relationships/vmlDrawing" Target="../drawings/vmlDrawing22.v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3.xml"/><Relationship Id="rId2" Type="http://schemas.openxmlformats.org/officeDocument/2006/relationships/vmlDrawing" Target="../drawings/vmlDrawing23.v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4.xml"/><Relationship Id="rId2" Type="http://schemas.openxmlformats.org/officeDocument/2006/relationships/vmlDrawing" Target="../drawings/vmlDrawing24.vml"/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0.59999389629810485"/>
  </sheetPr>
  <dimension ref="A1:X56"/>
  <sheetViews>
    <sheetView tabSelected="1" zoomScaleNormal="100" workbookViewId="0">
      <selection activeCell="D13" sqref="D13"/>
    </sheetView>
  </sheetViews>
  <sheetFormatPr defaultRowHeight="13.5" x14ac:dyDescent="0.15"/>
  <cols>
    <col min="1" max="1" width="3.625" style="1" customWidth="1"/>
    <col min="2" max="2" width="12.625" style="1" customWidth="1"/>
    <col min="3" max="3" width="5.625" style="1" customWidth="1"/>
    <col min="4" max="21" width="6.625" style="1" customWidth="1"/>
    <col min="22" max="22" width="12.5" style="1" customWidth="1"/>
    <col min="23" max="16384" width="9" style="1"/>
  </cols>
  <sheetData>
    <row r="1" spans="1:24" ht="9.9499999999999993" customHeight="1" x14ac:dyDescent="0.15">
      <c r="A1" s="162" t="s">
        <v>9</v>
      </c>
      <c r="B1" s="162"/>
      <c r="C1" s="162"/>
      <c r="D1" s="162"/>
      <c r="E1" s="162"/>
      <c r="F1" s="162"/>
      <c r="G1" s="162"/>
      <c r="H1" s="162"/>
      <c r="I1" s="162"/>
      <c r="J1" s="162"/>
      <c r="K1" s="162"/>
      <c r="L1" s="162"/>
      <c r="M1" s="162"/>
      <c r="N1" s="162"/>
      <c r="O1" s="162"/>
      <c r="P1" s="162"/>
      <c r="Q1" s="162"/>
      <c r="R1" s="162"/>
      <c r="S1" s="162"/>
      <c r="T1" s="162"/>
      <c r="U1" s="162"/>
    </row>
    <row r="2" spans="1:24" ht="9.9499999999999993" customHeight="1" x14ac:dyDescent="0.15">
      <c r="A2" s="162"/>
      <c r="B2" s="162"/>
      <c r="C2" s="162"/>
      <c r="D2" s="162"/>
      <c r="E2" s="162"/>
      <c r="F2" s="162"/>
      <c r="G2" s="162"/>
      <c r="H2" s="162"/>
      <c r="I2" s="162"/>
      <c r="J2" s="162"/>
      <c r="K2" s="162"/>
      <c r="L2" s="162"/>
      <c r="M2" s="162"/>
      <c r="N2" s="162"/>
      <c r="O2" s="162"/>
      <c r="P2" s="162"/>
      <c r="Q2" s="162"/>
      <c r="R2" s="162"/>
      <c r="S2" s="162"/>
      <c r="T2" s="162"/>
      <c r="U2" s="162"/>
    </row>
    <row r="3" spans="1:24" ht="3" customHeight="1" x14ac:dyDescent="0.15">
      <c r="A3" s="13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Q3" s="22"/>
      <c r="R3" s="22"/>
      <c r="S3" s="4"/>
      <c r="T3" s="4"/>
      <c r="U3" s="4"/>
    </row>
    <row r="4" spans="1:24" ht="12" customHeight="1" x14ac:dyDescent="0.15">
      <c r="B4" s="26" t="s">
        <v>22</v>
      </c>
      <c r="C4" s="64" t="s">
        <v>8</v>
      </c>
      <c r="D4" s="156"/>
      <c r="E4" s="156"/>
      <c r="F4" s="156"/>
      <c r="G4" s="156"/>
      <c r="H4" s="156"/>
      <c r="I4" s="156"/>
      <c r="J4" s="156"/>
      <c r="K4" s="65"/>
      <c r="L4" s="66"/>
      <c r="O4" s="110" t="s">
        <v>27</v>
      </c>
      <c r="P4" s="111"/>
      <c r="Q4" s="111"/>
      <c r="R4" s="111"/>
      <c r="S4" s="111"/>
      <c r="T4" s="111"/>
      <c r="U4" s="112"/>
    </row>
    <row r="5" spans="1:24" ht="12" customHeight="1" x14ac:dyDescent="0.15">
      <c r="B5" s="27" t="s">
        <v>21</v>
      </c>
      <c r="C5" s="61" t="s">
        <v>8</v>
      </c>
      <c r="D5" s="157"/>
      <c r="E5" s="157"/>
      <c r="F5" s="157"/>
      <c r="G5" s="61" t="s">
        <v>7</v>
      </c>
      <c r="H5" s="157"/>
      <c r="I5" s="157"/>
      <c r="J5" s="157"/>
      <c r="K5" s="65"/>
      <c r="L5" s="66"/>
      <c r="O5" s="113" t="s">
        <v>26</v>
      </c>
      <c r="P5" s="114"/>
      <c r="Q5" s="114"/>
      <c r="R5" s="114"/>
      <c r="S5" s="114"/>
      <c r="T5" s="114"/>
      <c r="U5" s="115"/>
      <c r="X5" s="5"/>
    </row>
    <row r="6" spans="1:24" ht="12" customHeight="1" x14ac:dyDescent="0.15">
      <c r="B6" s="27" t="s">
        <v>30</v>
      </c>
      <c r="C6" s="61" t="s">
        <v>8</v>
      </c>
      <c r="D6" s="154">
        <f ca="1">IF(MONTH(D5)+(K6-1)&lt;=12,MONTH(D5)+(K6-1),MONTH(D5)+(K6-1)-12)</f>
        <v>1</v>
      </c>
      <c r="E6" s="154"/>
      <c r="F6" s="154"/>
      <c r="G6" s="158" t="str">
        <f ca="1">"("&amp;IF(K6&gt;=10,"","　")&amp;K6&amp;"か月目／"&amp;IF(L6&gt;=10,"","　")&amp;L6&amp;"か月)"</f>
        <v>(　1か月目／　1か月)</v>
      </c>
      <c r="H6" s="158"/>
      <c r="I6" s="158"/>
      <c r="J6" s="158"/>
      <c r="K6" s="67">
        <f ca="1">VALUE(IF(LEFT(RIGHT(CELL("filename",$A$1),LEN(CELL("filename",$A$1))-FIND("か月目",CELL("filename",$A$1))+3),1)="]",MID(RIGHT(CELL("filename",$A$1),LEN(CELL("filename",$A$1))-FIND("か月目",CELL("filename",$A$1))+3),2,1),LEFT(RIGHT(CELL("filename",$A$1),LEN(CELL("filename",$A$1))-FIND("か月目",CELL("filename",$A$1))+3),2)))</f>
        <v>1</v>
      </c>
      <c r="L6" s="68">
        <f>IF(MONTH(D5)&lt;=MONTH(H5),MONTH(H5)-MONTH(D5)+1,24-MONTH(D5)+1+MONTH(H5))</f>
        <v>1</v>
      </c>
      <c r="M6" s="14"/>
      <c r="N6" s="14"/>
      <c r="O6" s="24"/>
      <c r="P6" s="25"/>
      <c r="Q6" s="25"/>
      <c r="R6" s="25"/>
      <c r="S6" s="25"/>
      <c r="T6" s="25"/>
      <c r="U6" s="25"/>
    </row>
    <row r="7" spans="1:24" ht="12" customHeight="1" x14ac:dyDescent="0.15">
      <c r="B7" s="69"/>
      <c r="C7" s="69"/>
      <c r="D7" s="69"/>
      <c r="E7" s="70"/>
      <c r="F7" s="70"/>
      <c r="G7" s="70"/>
      <c r="H7" s="71"/>
      <c r="I7" s="71"/>
      <c r="J7" s="71"/>
      <c r="K7" s="72"/>
      <c r="L7" s="73"/>
      <c r="M7" s="7"/>
      <c r="N7" s="7"/>
      <c r="O7" s="7"/>
      <c r="P7" s="24"/>
      <c r="Q7" s="24"/>
      <c r="R7" s="24"/>
      <c r="S7" s="159" t="s">
        <v>46</v>
      </c>
      <c r="T7" s="160"/>
      <c r="U7" s="161"/>
    </row>
    <row r="8" spans="1:24" ht="12" customHeight="1" x14ac:dyDescent="0.15">
      <c r="B8" s="74"/>
      <c r="C8" s="147" t="s">
        <v>31</v>
      </c>
      <c r="D8" s="148"/>
      <c r="E8" s="152"/>
      <c r="F8" s="153"/>
      <c r="G8" s="75" t="s">
        <v>33</v>
      </c>
      <c r="H8" s="168" t="s">
        <v>32</v>
      </c>
      <c r="I8" s="169"/>
      <c r="J8" s="149"/>
      <c r="K8" s="150"/>
      <c r="L8" s="75" t="s">
        <v>20</v>
      </c>
      <c r="M8" s="4"/>
      <c r="P8" s="63"/>
      <c r="Q8" s="63"/>
      <c r="R8" s="63"/>
      <c r="S8" s="16"/>
      <c r="T8" s="16"/>
      <c r="U8" s="16"/>
    </row>
    <row r="9" spans="1:24" ht="3" customHeight="1" x14ac:dyDescent="0.15"/>
    <row r="10" spans="1:24" ht="11.1" customHeight="1" x14ac:dyDescent="0.15">
      <c r="A10" s="145" t="s">
        <v>25</v>
      </c>
      <c r="B10" s="145" t="s">
        <v>10</v>
      </c>
      <c r="C10" s="146" t="s">
        <v>11</v>
      </c>
      <c r="D10" s="144" t="s">
        <v>34</v>
      </c>
      <c r="E10" s="145"/>
      <c r="F10" s="145"/>
      <c r="G10" s="145"/>
      <c r="H10" s="145"/>
      <c r="I10" s="146"/>
      <c r="J10" s="133" t="s">
        <v>37</v>
      </c>
      <c r="K10" s="134"/>
      <c r="L10" s="134"/>
      <c r="M10" s="134"/>
      <c r="N10" s="135"/>
      <c r="O10" s="133" t="s">
        <v>18</v>
      </c>
      <c r="P10" s="134"/>
      <c r="Q10" s="134"/>
      <c r="R10" s="135"/>
      <c r="S10" s="130" t="s">
        <v>6</v>
      </c>
      <c r="T10" s="131"/>
      <c r="U10" s="132"/>
    </row>
    <row r="11" spans="1:24" ht="11.1" customHeight="1" x14ac:dyDescent="0.15">
      <c r="A11" s="145"/>
      <c r="B11" s="145"/>
      <c r="C11" s="146"/>
      <c r="D11" s="57" t="s">
        <v>0</v>
      </c>
      <c r="E11" s="59" t="s">
        <v>15</v>
      </c>
      <c r="F11" s="59" t="s">
        <v>1</v>
      </c>
      <c r="G11" s="59" t="s">
        <v>2</v>
      </c>
      <c r="H11" s="59" t="s">
        <v>3</v>
      </c>
      <c r="I11" s="62" t="s">
        <v>4</v>
      </c>
      <c r="J11" s="57" t="s">
        <v>38</v>
      </c>
      <c r="K11" s="59" t="s">
        <v>24</v>
      </c>
      <c r="L11" s="59" t="s">
        <v>39</v>
      </c>
      <c r="M11" s="59" t="s">
        <v>4</v>
      </c>
      <c r="N11" s="96" t="s">
        <v>16</v>
      </c>
      <c r="O11" s="57" t="s">
        <v>17</v>
      </c>
      <c r="P11" s="59" t="s">
        <v>29</v>
      </c>
      <c r="Q11" s="102" t="s">
        <v>4</v>
      </c>
      <c r="R11" s="104"/>
      <c r="S11" s="124" t="s">
        <v>45</v>
      </c>
      <c r="T11" s="125"/>
      <c r="U11" s="126"/>
    </row>
    <row r="12" spans="1:24" ht="11.1" customHeight="1" thickBot="1" x14ac:dyDescent="0.2">
      <c r="A12" s="170"/>
      <c r="B12" s="170"/>
      <c r="C12" s="151"/>
      <c r="D12" s="58" t="s">
        <v>19</v>
      </c>
      <c r="E12" s="60" t="s">
        <v>19</v>
      </c>
      <c r="F12" s="60" t="s">
        <v>20</v>
      </c>
      <c r="G12" s="60" t="s">
        <v>19</v>
      </c>
      <c r="H12" s="60" t="s">
        <v>19</v>
      </c>
      <c r="I12" s="78" t="s">
        <v>35</v>
      </c>
      <c r="J12" s="58" t="s">
        <v>19</v>
      </c>
      <c r="K12" s="60" t="s">
        <v>23</v>
      </c>
      <c r="L12" s="60" t="s">
        <v>19</v>
      </c>
      <c r="M12" s="84" t="s">
        <v>35</v>
      </c>
      <c r="N12" s="97" t="s">
        <v>36</v>
      </c>
      <c r="O12" s="58" t="s">
        <v>19</v>
      </c>
      <c r="P12" s="60" t="s">
        <v>19</v>
      </c>
      <c r="Q12" s="103" t="s">
        <v>35</v>
      </c>
      <c r="R12" s="105" t="s">
        <v>43</v>
      </c>
      <c r="S12" s="127"/>
      <c r="T12" s="128"/>
      <c r="U12" s="129"/>
    </row>
    <row r="13" spans="1:24" ht="9.9499999999999993" customHeight="1" thickTop="1" x14ac:dyDescent="0.15">
      <c r="A13" s="142">
        <v>1</v>
      </c>
      <c r="B13" s="155" t="s">
        <v>28</v>
      </c>
      <c r="C13" s="17" t="s">
        <v>12</v>
      </c>
      <c r="D13" s="38"/>
      <c r="E13" s="39"/>
      <c r="F13" s="32">
        <f t="shared" ref="F13" si="0">IF($B13="","",(D13-(E13+G13+H13)))</f>
        <v>0</v>
      </c>
      <c r="G13" s="39"/>
      <c r="H13" s="39"/>
      <c r="I13" s="91">
        <f>IF(B13="","",IF((D13-E13)=0,0,ROUNDDOWN(((F13/D13)*100),3)))</f>
        <v>0</v>
      </c>
      <c r="J13" s="93">
        <f>IF(B13="","",$E$8)</f>
        <v>0</v>
      </c>
      <c r="K13" s="32">
        <f>IF($B13="","",(E13+G13+H13))</f>
        <v>0</v>
      </c>
      <c r="L13" s="32">
        <f>IF(B13="","",$E$8-D13)</f>
        <v>0</v>
      </c>
      <c r="M13" s="85">
        <f>IF(B13="","",IF((J13-K13)=0,0,ROUNDDOWN((((O13-K13)/J13)*100),3)))</f>
        <v>0</v>
      </c>
      <c r="N13" s="163" t="str">
        <f>IF(B13="","",IF(AND(M13&gt;=80,M14&gt;=80),"可","不可"))</f>
        <v>不可</v>
      </c>
      <c r="O13" s="93">
        <f t="shared" ref="O13:O52" si="1">D13</f>
        <v>0</v>
      </c>
      <c r="P13" s="32">
        <f>IF($B13="","",E13)</f>
        <v>0</v>
      </c>
      <c r="Q13" s="76">
        <f>IF(B13="","",IF(O13-(K13-P13)=0,0,ROUNDDOWN(((O13-K13)/(O13-P13)*100),3)))</f>
        <v>0</v>
      </c>
      <c r="R13" s="136">
        <f>IF(B13="","",IF(Q13+Q14=0,0,ROUNDDOWN((((O13-K13)+(O14-K14))/((O13-P13)+(O14-P14))*100),3)))</f>
        <v>0</v>
      </c>
      <c r="S13" s="167"/>
      <c r="T13" s="165"/>
      <c r="U13" s="166"/>
    </row>
    <row r="14" spans="1:24" ht="9.9499999999999993" customHeight="1" x14ac:dyDescent="0.15">
      <c r="A14" s="143"/>
      <c r="B14" s="141"/>
      <c r="C14" s="18" t="s">
        <v>13</v>
      </c>
      <c r="D14" s="40"/>
      <c r="E14" s="41"/>
      <c r="F14" s="33">
        <f t="shared" ref="F14" si="2">IF($B13="","",(D14-(E14+G14+H14)))</f>
        <v>0</v>
      </c>
      <c r="G14" s="41"/>
      <c r="H14" s="41"/>
      <c r="I14" s="92">
        <f>IF(B13="","",IF((D14-E14)=0,0,ROUNDDOWN(((F14/D14)*100),3)))</f>
        <v>0</v>
      </c>
      <c r="J14" s="94">
        <f>IF(B13="","",$J$8)</f>
        <v>0</v>
      </c>
      <c r="K14" s="33">
        <f>IF($B13="","",(E14+G14+H14))</f>
        <v>0</v>
      </c>
      <c r="L14" s="33">
        <f>IF(B13="","",$J$8-D14)</f>
        <v>0</v>
      </c>
      <c r="M14" s="86">
        <f>IF(B13="","",IF((J14-K14)=0,0,ROUNDDOWN((((O14-K14)/J14)*100),3)))</f>
        <v>0</v>
      </c>
      <c r="N14" s="117"/>
      <c r="O14" s="94">
        <f t="shared" si="1"/>
        <v>0</v>
      </c>
      <c r="P14" s="33">
        <f>IF($B13="","",E14)</f>
        <v>0</v>
      </c>
      <c r="Q14" s="77">
        <f>IF(B13="","",IF(O14-(K14-P14)=0,0,ROUNDDOWN(((O14-K14)/(O14-P14)*100),3)))</f>
        <v>0</v>
      </c>
      <c r="R14" s="137"/>
      <c r="S14" s="121"/>
      <c r="T14" s="122"/>
      <c r="U14" s="123"/>
    </row>
    <row r="15" spans="1:24" ht="9.9499999999999993" customHeight="1" x14ac:dyDescent="0.15">
      <c r="A15" s="142">
        <v>2</v>
      </c>
      <c r="B15" s="140" t="s">
        <v>28</v>
      </c>
      <c r="C15" s="20" t="s">
        <v>12</v>
      </c>
      <c r="D15" s="42">
        <f>IF(B15="",0,D$13)</f>
        <v>0</v>
      </c>
      <c r="E15" s="43"/>
      <c r="F15" s="34">
        <f t="shared" ref="F15" si="3">IF($B15="","",(D15-(E15+G15+H15)))</f>
        <v>0</v>
      </c>
      <c r="G15" s="43"/>
      <c r="H15" s="43"/>
      <c r="I15" s="79">
        <f t="shared" ref="I15" si="4">IF(B15="","",IF((D15-E15)=0,0,ROUNDDOWN(((F15/D15)*100),3)))</f>
        <v>0</v>
      </c>
      <c r="J15" s="95">
        <f>IF(B15="","",$E$8)</f>
        <v>0</v>
      </c>
      <c r="K15" s="32">
        <f>IF($B15="","",(E15+G15+H15))</f>
        <v>0</v>
      </c>
      <c r="L15" s="32">
        <f t="shared" ref="L15" si="5">IF(B15="","",$E$8-D15)</f>
        <v>0</v>
      </c>
      <c r="M15" s="85">
        <f t="shared" ref="M15" si="6">IF(B15="","",IF((J15-K15)=0,0,ROUNDDOWN((((O15-K15)/J15)*100),3)))</f>
        <v>0</v>
      </c>
      <c r="N15" s="116" t="str">
        <f t="shared" ref="N15" si="7">IF(B15="","",IF(AND(M15&gt;=80,M16&gt;=80),"可","不可"))</f>
        <v>不可</v>
      </c>
      <c r="O15" s="95">
        <f t="shared" si="1"/>
        <v>0</v>
      </c>
      <c r="P15" s="32">
        <f>IF($B15="","",E15)</f>
        <v>0</v>
      </c>
      <c r="Q15" s="76">
        <f t="shared" ref="Q15" si="8">IF(B15="","",IF(O15-(K15-P15)=0,0,ROUNDDOWN(((O15-K15)/(O15-P15)*100),3)))</f>
        <v>0</v>
      </c>
      <c r="R15" s="138">
        <f t="shared" ref="R15" si="9">IF(B15="","",IF(Q15+Q16=0,0,ROUNDDOWN((((O15-K15)+(O16-K16))/((O15-P15)+(O16-P16))*100),3)))</f>
        <v>0</v>
      </c>
      <c r="S15" s="118"/>
      <c r="T15" s="119"/>
      <c r="U15" s="120"/>
    </row>
    <row r="16" spans="1:24" ht="9.9499999999999993" customHeight="1" x14ac:dyDescent="0.15">
      <c r="A16" s="143"/>
      <c r="B16" s="141"/>
      <c r="C16" s="31" t="s">
        <v>13</v>
      </c>
      <c r="D16" s="44">
        <f>IF(B15="",0,D$14)</f>
        <v>0</v>
      </c>
      <c r="E16" s="45"/>
      <c r="F16" s="35">
        <f t="shared" ref="F16" si="10">IF($B15="","",(D16-(E16+G16+H16)))</f>
        <v>0</v>
      </c>
      <c r="G16" s="45"/>
      <c r="H16" s="45"/>
      <c r="I16" s="80">
        <f t="shared" ref="I16" si="11">IF(B15="","",IF((D16-E16)=0,0,ROUNDDOWN(((F16/D16)*100),3)))</f>
        <v>0</v>
      </c>
      <c r="J16" s="94">
        <f>IF(B15="","",$J$8)</f>
        <v>0</v>
      </c>
      <c r="K16" s="33">
        <f>IF($B15="","",(E16+G16+H16))</f>
        <v>0</v>
      </c>
      <c r="L16" s="33">
        <f t="shared" ref="L16" si="12">IF(B15="","",$J$8-D16)</f>
        <v>0</v>
      </c>
      <c r="M16" s="87">
        <f t="shared" ref="M16" si="13">IF(B15="","",IF((J16-K16)=0,0,ROUNDDOWN((((O16-K16)/J16)*100),3)))</f>
        <v>0</v>
      </c>
      <c r="N16" s="117"/>
      <c r="O16" s="94">
        <f t="shared" si="1"/>
        <v>0</v>
      </c>
      <c r="P16" s="33">
        <f>IF($B15="","",E16)</f>
        <v>0</v>
      </c>
      <c r="Q16" s="77">
        <f t="shared" ref="Q16" si="14">IF(B15="","",IF(O16-(K16-P16)=0,0,ROUNDDOWN(((O16-K16)/(O16-P16)*100),3)))</f>
        <v>0</v>
      </c>
      <c r="R16" s="139"/>
      <c r="S16" s="121"/>
      <c r="T16" s="122"/>
      <c r="U16" s="123"/>
    </row>
    <row r="17" spans="1:21" ht="9.9499999999999993" customHeight="1" x14ac:dyDescent="0.15">
      <c r="A17" s="142">
        <v>3</v>
      </c>
      <c r="B17" s="140" t="s">
        <v>28</v>
      </c>
      <c r="C17" s="30" t="s">
        <v>12</v>
      </c>
      <c r="D17" s="46">
        <f>IF(B17="",0,D$13)</f>
        <v>0</v>
      </c>
      <c r="E17" s="47"/>
      <c r="F17" s="36">
        <f t="shared" ref="F17" si="15">IF($B17="","",(D17-(E17+G17+H17)))</f>
        <v>0</v>
      </c>
      <c r="G17" s="47"/>
      <c r="H17" s="47"/>
      <c r="I17" s="81">
        <f t="shared" ref="I17" si="16">IF(B17="","",IF((D17-E17)=0,0,ROUNDDOWN(((F17/D17)*100),3)))</f>
        <v>0</v>
      </c>
      <c r="J17" s="95">
        <f>IF(B17="","",$E$8)</f>
        <v>0</v>
      </c>
      <c r="K17" s="32">
        <f>IF($B17="","",(E17+G17+H17))</f>
        <v>0</v>
      </c>
      <c r="L17" s="32">
        <f t="shared" ref="L17" si="17">IF(B17="","",$E$8-D17)</f>
        <v>0</v>
      </c>
      <c r="M17" s="88">
        <f t="shared" ref="M17" si="18">IF(B17="","",IF((J17-K17)=0,0,ROUNDDOWN((((O17-K17)/J17)*100),3)))</f>
        <v>0</v>
      </c>
      <c r="N17" s="116" t="str">
        <f t="shared" ref="N17" si="19">IF(B17="","",IF(AND(M17&gt;=80,M18&gt;=80),"可","不可"))</f>
        <v>不可</v>
      </c>
      <c r="O17" s="95">
        <f t="shared" si="1"/>
        <v>0</v>
      </c>
      <c r="P17" s="32">
        <f>IF($B17="","",E17)</f>
        <v>0</v>
      </c>
      <c r="Q17" s="76">
        <f t="shared" ref="Q17" si="20">IF(B17="","",IF(O17-(K17-P17)=0,0,ROUNDDOWN(((O17-K17)/(O17-P17)*100),3)))</f>
        <v>0</v>
      </c>
      <c r="R17" s="138">
        <f t="shared" ref="R17" si="21">IF(B17="","",IF(Q17+Q18=0,0,ROUNDDOWN((((O17-K17)+(O18-K18))/((O17-P17)+(O18-P18))*100),3)))</f>
        <v>0</v>
      </c>
      <c r="S17" s="118"/>
      <c r="T17" s="119"/>
      <c r="U17" s="120"/>
    </row>
    <row r="18" spans="1:21" ht="9.9499999999999993" customHeight="1" x14ac:dyDescent="0.15">
      <c r="A18" s="143"/>
      <c r="B18" s="141"/>
      <c r="C18" s="18" t="s">
        <v>13</v>
      </c>
      <c r="D18" s="48">
        <f>IF(B17="",0,D$14)</f>
        <v>0</v>
      </c>
      <c r="E18" s="41"/>
      <c r="F18" s="33">
        <f t="shared" ref="F18" si="22">IF($B17="","",(D18-(E18+G18+H18)))</f>
        <v>0</v>
      </c>
      <c r="G18" s="41"/>
      <c r="H18" s="41"/>
      <c r="I18" s="77">
        <f t="shared" ref="I18" si="23">IF(B17="","",IF((D18-E18)=0,0,ROUNDDOWN(((F18/D18)*100),3)))</f>
        <v>0</v>
      </c>
      <c r="J18" s="94">
        <f>IF(B17="","",$J$8)</f>
        <v>0</v>
      </c>
      <c r="K18" s="33">
        <f>IF($B17="","",(E18+G18+H18))</f>
        <v>0</v>
      </c>
      <c r="L18" s="33">
        <f t="shared" ref="L18" si="24">IF(B17="","",$J$8-D18)</f>
        <v>0</v>
      </c>
      <c r="M18" s="86">
        <f t="shared" ref="M18" si="25">IF(B17="","",IF((J18-K18)=0,0,ROUNDDOWN((((O18-K18)/J18)*100),3)))</f>
        <v>0</v>
      </c>
      <c r="N18" s="117"/>
      <c r="O18" s="94">
        <f t="shared" si="1"/>
        <v>0</v>
      </c>
      <c r="P18" s="33">
        <f>IF($B17="","",E18)</f>
        <v>0</v>
      </c>
      <c r="Q18" s="77">
        <f t="shared" ref="Q18" si="26">IF(B17="","",IF(O18-(K18-P18)=0,0,ROUNDDOWN(((O18-K18)/(O18-P18)*100),3)))</f>
        <v>0</v>
      </c>
      <c r="R18" s="139"/>
      <c r="S18" s="121"/>
      <c r="T18" s="122"/>
      <c r="U18" s="123"/>
    </row>
    <row r="19" spans="1:21" ht="9.9499999999999993" customHeight="1" x14ac:dyDescent="0.15">
      <c r="A19" s="142">
        <v>4</v>
      </c>
      <c r="B19" s="140"/>
      <c r="C19" s="20" t="s">
        <v>12</v>
      </c>
      <c r="D19" s="42">
        <f>IF(B19="",0,D$13)</f>
        <v>0</v>
      </c>
      <c r="E19" s="43"/>
      <c r="F19" s="34" t="str">
        <f>IF($B19="","",(D19-(E19+G19+H19)))</f>
        <v/>
      </c>
      <c r="G19" s="43"/>
      <c r="H19" s="43"/>
      <c r="I19" s="79" t="str">
        <f t="shared" ref="I19" si="27">IF(B19="","",IF((D19-E19)=0,0,ROUNDDOWN(((F19/D19)*100),3)))</f>
        <v/>
      </c>
      <c r="J19" s="95" t="str">
        <f>IF(B19="","",$E$8)</f>
        <v/>
      </c>
      <c r="K19" s="32" t="str">
        <f>IF($B19="","",(E19+G19+H19))</f>
        <v/>
      </c>
      <c r="L19" s="32" t="str">
        <f t="shared" ref="L19" si="28">IF(B19="","",$E$8-D19)</f>
        <v/>
      </c>
      <c r="M19" s="85" t="str">
        <f t="shared" ref="M19" si="29">IF(B19="","",IF((J19-K19)=0,0,ROUNDDOWN((((O19-K19)/J19)*100),3)))</f>
        <v/>
      </c>
      <c r="N19" s="116" t="str">
        <f t="shared" ref="N19" si="30">IF(B19="","",IF(AND(M19&gt;=80,M20&gt;=80),"可","不可"))</f>
        <v/>
      </c>
      <c r="O19" s="95">
        <f t="shared" si="1"/>
        <v>0</v>
      </c>
      <c r="P19" s="32" t="str">
        <f>IF($B19="","",E19)</f>
        <v/>
      </c>
      <c r="Q19" s="76" t="str">
        <f t="shared" ref="Q19" si="31">IF(B19="","",IF(O19-(K19-P19)=0,0,ROUNDDOWN(((O19-K19)/(O19-P19)*100),3)))</f>
        <v/>
      </c>
      <c r="R19" s="138" t="str">
        <f t="shared" ref="R19" si="32">IF(B19="","",IF(Q19+Q20=0,0,ROUNDDOWN((((O19-K19)+(O20-K20))/((O19-P19)+(O20-P20))*100),3)))</f>
        <v/>
      </c>
      <c r="S19" s="118"/>
      <c r="T19" s="119"/>
      <c r="U19" s="120"/>
    </row>
    <row r="20" spans="1:21" ht="9.9499999999999993" customHeight="1" x14ac:dyDescent="0.15">
      <c r="A20" s="143"/>
      <c r="B20" s="141"/>
      <c r="C20" s="31" t="s">
        <v>13</v>
      </c>
      <c r="D20" s="44">
        <f>IF(B19="",0,D$14)</f>
        <v>0</v>
      </c>
      <c r="E20" s="45"/>
      <c r="F20" s="35" t="str">
        <f>IF($B19="","",(D20-(E20+G20+H20)))</f>
        <v/>
      </c>
      <c r="G20" s="45"/>
      <c r="H20" s="45"/>
      <c r="I20" s="80" t="str">
        <f t="shared" ref="I20" si="33">IF(B19="","",IF((D20-E20)=0,0,ROUNDDOWN(((F20/D20)*100),3)))</f>
        <v/>
      </c>
      <c r="J20" s="94" t="str">
        <f>IF(B19="","",$J$8)</f>
        <v/>
      </c>
      <c r="K20" s="33" t="str">
        <f>IF($B19="","",(E20+G20+H20))</f>
        <v/>
      </c>
      <c r="L20" s="33" t="str">
        <f t="shared" ref="L20" si="34">IF(B19="","",$J$8-D20)</f>
        <v/>
      </c>
      <c r="M20" s="87" t="str">
        <f t="shared" ref="M20" si="35">IF(B19="","",IF((J20-K20)=0,0,ROUNDDOWN((((O20-K20)/J20)*100),3)))</f>
        <v/>
      </c>
      <c r="N20" s="117"/>
      <c r="O20" s="94">
        <f t="shared" si="1"/>
        <v>0</v>
      </c>
      <c r="P20" s="33" t="str">
        <f>IF($B19="","",E20)</f>
        <v/>
      </c>
      <c r="Q20" s="77" t="str">
        <f t="shared" ref="Q20" si="36">IF(B19="","",IF(O20-(K20-P20)=0,0,ROUNDDOWN(((O20-K20)/(O20-P20)*100),3)))</f>
        <v/>
      </c>
      <c r="R20" s="139"/>
      <c r="S20" s="121"/>
      <c r="T20" s="122"/>
      <c r="U20" s="123"/>
    </row>
    <row r="21" spans="1:21" ht="9.9499999999999993" customHeight="1" x14ac:dyDescent="0.15">
      <c r="A21" s="142">
        <v>5</v>
      </c>
      <c r="B21" s="140"/>
      <c r="C21" s="30" t="s">
        <v>12</v>
      </c>
      <c r="D21" s="46">
        <f>IF(B21="",0,D$13)</f>
        <v>0</v>
      </c>
      <c r="E21" s="47"/>
      <c r="F21" s="36" t="str">
        <f t="shared" ref="F21" si="37">IF($B21="","",(D21-(E21+G21+H21)))</f>
        <v/>
      </c>
      <c r="G21" s="47"/>
      <c r="H21" s="47"/>
      <c r="I21" s="81" t="str">
        <f t="shared" ref="I21" si="38">IF(B21="","",IF((D21-E21)=0,0,ROUNDDOWN(((F21/D21)*100),3)))</f>
        <v/>
      </c>
      <c r="J21" s="95" t="str">
        <f>IF(B21="","",$E$8)</f>
        <v/>
      </c>
      <c r="K21" s="32" t="str">
        <f>IF($B21="","",(E21+G21+H21))</f>
        <v/>
      </c>
      <c r="L21" s="32" t="str">
        <f t="shared" ref="L21" si="39">IF(B21="","",$E$8-D21)</f>
        <v/>
      </c>
      <c r="M21" s="88" t="str">
        <f t="shared" ref="M21" si="40">IF(B21="","",IF((J21-K21)=0,0,ROUNDDOWN((((O21-K21)/J21)*100),3)))</f>
        <v/>
      </c>
      <c r="N21" s="116" t="str">
        <f t="shared" ref="N21" si="41">IF(B21="","",IF(AND(M21&gt;=80,M22&gt;=80),"可","不可"))</f>
        <v/>
      </c>
      <c r="O21" s="95">
        <f t="shared" si="1"/>
        <v>0</v>
      </c>
      <c r="P21" s="32" t="str">
        <f>IF($B21="","",E21)</f>
        <v/>
      </c>
      <c r="Q21" s="76" t="str">
        <f t="shared" ref="Q21" si="42">IF(B21="","",IF(O21-(K21-P21)=0,0,ROUNDDOWN(((O21-K21)/(O21-P21)*100),3)))</f>
        <v/>
      </c>
      <c r="R21" s="138" t="str">
        <f t="shared" ref="R21" si="43">IF(B21="","",IF(Q21+Q22=0,0,ROUNDDOWN((((O21-K21)+(O22-K22))/((O21-P21)+(O22-P22))*100),3)))</f>
        <v/>
      </c>
      <c r="S21" s="118"/>
      <c r="T21" s="119"/>
      <c r="U21" s="120"/>
    </row>
    <row r="22" spans="1:21" ht="9.9499999999999993" customHeight="1" x14ac:dyDescent="0.15">
      <c r="A22" s="143"/>
      <c r="B22" s="141"/>
      <c r="C22" s="18" t="s">
        <v>13</v>
      </c>
      <c r="D22" s="48">
        <f>IF(B21="",0,D$14)</f>
        <v>0</v>
      </c>
      <c r="E22" s="41"/>
      <c r="F22" s="33" t="str">
        <f t="shared" ref="F22" si="44">IF($B21="","",(D22-(E22+G22+H22)))</f>
        <v/>
      </c>
      <c r="G22" s="41"/>
      <c r="H22" s="41"/>
      <c r="I22" s="77" t="str">
        <f t="shared" ref="I22" si="45">IF(B21="","",IF((D22-E22)=0,0,ROUNDDOWN(((F22/D22)*100),3)))</f>
        <v/>
      </c>
      <c r="J22" s="94" t="str">
        <f>IF(B21="","",$J$8)</f>
        <v/>
      </c>
      <c r="K22" s="33" t="str">
        <f>IF($B21="","",(E22+G22+H22))</f>
        <v/>
      </c>
      <c r="L22" s="33" t="str">
        <f t="shared" ref="L22" si="46">IF(B21="","",$J$8-D22)</f>
        <v/>
      </c>
      <c r="M22" s="86" t="str">
        <f t="shared" ref="M22" si="47">IF(B21="","",IF((J22-K22)=0,0,ROUNDDOWN((((O22-K22)/J22)*100),3)))</f>
        <v/>
      </c>
      <c r="N22" s="117"/>
      <c r="O22" s="94">
        <f t="shared" si="1"/>
        <v>0</v>
      </c>
      <c r="P22" s="33" t="str">
        <f>IF($B21="","",E22)</f>
        <v/>
      </c>
      <c r="Q22" s="77" t="str">
        <f t="shared" ref="Q22" si="48">IF(B21="","",IF(O22-(K22-P22)=0,0,ROUNDDOWN(((O22-K22)/(O22-P22)*100),3)))</f>
        <v/>
      </c>
      <c r="R22" s="139"/>
      <c r="S22" s="121"/>
      <c r="T22" s="122"/>
      <c r="U22" s="123"/>
    </row>
    <row r="23" spans="1:21" ht="9.9499999999999993" customHeight="1" x14ac:dyDescent="0.15">
      <c r="A23" s="142">
        <v>6</v>
      </c>
      <c r="B23" s="140"/>
      <c r="C23" s="20" t="s">
        <v>12</v>
      </c>
      <c r="D23" s="42">
        <f>IF(B23="",0,D$13)</f>
        <v>0</v>
      </c>
      <c r="E23" s="43"/>
      <c r="F23" s="34" t="str">
        <f t="shared" ref="F23" si="49">IF($B23="","",(D23-(E23+G23+H23)))</f>
        <v/>
      </c>
      <c r="G23" s="43"/>
      <c r="H23" s="43"/>
      <c r="I23" s="79" t="str">
        <f t="shared" ref="I23" si="50">IF(B23="","",IF((D23-E23)=0,0,ROUNDDOWN(((F23/D23)*100),3)))</f>
        <v/>
      </c>
      <c r="J23" s="95" t="str">
        <f>IF(B23="","",$E$8)</f>
        <v/>
      </c>
      <c r="K23" s="32" t="str">
        <f>IF($B23="","",(E23+G23+H23))</f>
        <v/>
      </c>
      <c r="L23" s="32" t="str">
        <f t="shared" ref="L23" si="51">IF(B23="","",$E$8-D23)</f>
        <v/>
      </c>
      <c r="M23" s="85" t="str">
        <f t="shared" ref="M23" si="52">IF(B23="","",IF((J23-K23)=0,0,ROUNDDOWN((((O23-K23)/J23)*100),3)))</f>
        <v/>
      </c>
      <c r="N23" s="116" t="str">
        <f t="shared" ref="N23" si="53">IF(B23="","",IF(AND(M23&gt;=80,M24&gt;=80),"可","不可"))</f>
        <v/>
      </c>
      <c r="O23" s="95">
        <f t="shared" si="1"/>
        <v>0</v>
      </c>
      <c r="P23" s="32" t="str">
        <f>IF($B23="","",E23)</f>
        <v/>
      </c>
      <c r="Q23" s="76" t="str">
        <f t="shared" ref="Q23" si="54">IF(B23="","",IF(O23-(K23-P23)=0,0,ROUNDDOWN(((O23-K23)/(O23-P23)*100),3)))</f>
        <v/>
      </c>
      <c r="R23" s="138" t="str">
        <f t="shared" ref="R23" si="55">IF(B23="","",IF(Q23+Q24=0,0,ROUNDDOWN((((O23-K23)+(O24-K24))/((O23-P23)+(O24-P24))*100),3)))</f>
        <v/>
      </c>
      <c r="S23" s="118"/>
      <c r="T23" s="119"/>
      <c r="U23" s="120"/>
    </row>
    <row r="24" spans="1:21" ht="9.9499999999999993" customHeight="1" x14ac:dyDescent="0.15">
      <c r="A24" s="143"/>
      <c r="B24" s="141"/>
      <c r="C24" s="31" t="s">
        <v>13</v>
      </c>
      <c r="D24" s="44">
        <f>IF(B23="",0,D$14)</f>
        <v>0</v>
      </c>
      <c r="E24" s="45"/>
      <c r="F24" s="35" t="str">
        <f t="shared" ref="F24" si="56">IF($B23="","",(D24-(E24+G24+H24)))</f>
        <v/>
      </c>
      <c r="G24" s="45"/>
      <c r="H24" s="45"/>
      <c r="I24" s="80" t="str">
        <f t="shared" ref="I24" si="57">IF(B23="","",IF((D24-E24)=0,0,ROUNDDOWN(((F24/D24)*100),3)))</f>
        <v/>
      </c>
      <c r="J24" s="94" t="str">
        <f>IF(B23="","",$J$8)</f>
        <v/>
      </c>
      <c r="K24" s="33" t="str">
        <f>IF($B23="","",(E24+G24+H24))</f>
        <v/>
      </c>
      <c r="L24" s="33" t="str">
        <f t="shared" ref="L24" si="58">IF(B23="","",$J$8-D24)</f>
        <v/>
      </c>
      <c r="M24" s="87" t="str">
        <f t="shared" ref="M24" si="59">IF(B23="","",IF((J24-K24)=0,0,ROUNDDOWN((((O24-K24)/J24)*100),3)))</f>
        <v/>
      </c>
      <c r="N24" s="117"/>
      <c r="O24" s="94">
        <f t="shared" si="1"/>
        <v>0</v>
      </c>
      <c r="P24" s="33" t="str">
        <f>IF($B23="","",E24)</f>
        <v/>
      </c>
      <c r="Q24" s="77" t="str">
        <f t="shared" ref="Q24" si="60">IF(B23="","",IF(O24-(K24-P24)=0,0,ROUNDDOWN(((O24-K24)/(O24-P24)*100),3)))</f>
        <v/>
      </c>
      <c r="R24" s="139"/>
      <c r="S24" s="121"/>
      <c r="T24" s="122"/>
      <c r="U24" s="123"/>
    </row>
    <row r="25" spans="1:21" ht="9.9499999999999993" customHeight="1" x14ac:dyDescent="0.15">
      <c r="A25" s="142">
        <v>7</v>
      </c>
      <c r="B25" s="140"/>
      <c r="C25" s="30" t="s">
        <v>12</v>
      </c>
      <c r="D25" s="46">
        <f>IF(B25="",0,D$13)</f>
        <v>0</v>
      </c>
      <c r="E25" s="47"/>
      <c r="F25" s="36" t="str">
        <f t="shared" ref="F25" si="61">IF($B25="","",(D25-(E25+G25+H25)))</f>
        <v/>
      </c>
      <c r="G25" s="47"/>
      <c r="H25" s="47"/>
      <c r="I25" s="81" t="str">
        <f t="shared" ref="I25" si="62">IF(B25="","",IF((D25-E25)=0,0,ROUNDDOWN(((F25/D25)*100),3)))</f>
        <v/>
      </c>
      <c r="J25" s="95" t="str">
        <f>IF(B25="","",$E$8)</f>
        <v/>
      </c>
      <c r="K25" s="32" t="str">
        <f>IF($B25="","",(E25+G25+H25))</f>
        <v/>
      </c>
      <c r="L25" s="32" t="str">
        <f t="shared" ref="L25" si="63">IF(B25="","",$E$8-D25)</f>
        <v/>
      </c>
      <c r="M25" s="88" t="str">
        <f t="shared" ref="M25" si="64">IF(B25="","",IF((J25-K25)=0,0,ROUNDDOWN((((O25-K25)/J25)*100),3)))</f>
        <v/>
      </c>
      <c r="N25" s="116" t="str">
        <f t="shared" ref="N25" si="65">IF(B25="","",IF(AND(M25&gt;=80,M26&gt;=80),"可","不可"))</f>
        <v/>
      </c>
      <c r="O25" s="95">
        <f t="shared" si="1"/>
        <v>0</v>
      </c>
      <c r="P25" s="32" t="str">
        <f>IF($B25="","",E25)</f>
        <v/>
      </c>
      <c r="Q25" s="76" t="str">
        <f t="shared" ref="Q25" si="66">IF(B25="","",IF(O25-(K25-P25)=0,0,ROUNDDOWN(((O25-K25)/(O25-P25)*100),3)))</f>
        <v/>
      </c>
      <c r="R25" s="138" t="str">
        <f t="shared" ref="R25" si="67">IF(B25="","",IF(Q25+Q26=0,0,ROUNDDOWN((((O25-K25)+(O26-K26))/((O25-P25)+(O26-P26))*100),3)))</f>
        <v/>
      </c>
      <c r="S25" s="118"/>
      <c r="T25" s="119"/>
      <c r="U25" s="120"/>
    </row>
    <row r="26" spans="1:21" ht="9.9499999999999993" customHeight="1" x14ac:dyDescent="0.15">
      <c r="A26" s="143"/>
      <c r="B26" s="141"/>
      <c r="C26" s="18" t="s">
        <v>13</v>
      </c>
      <c r="D26" s="48">
        <f>IF(B25="",0,D$14)</f>
        <v>0</v>
      </c>
      <c r="E26" s="41"/>
      <c r="F26" s="33" t="str">
        <f t="shared" ref="F26" si="68">IF($B25="","",(D26-(E26+G26+H26)))</f>
        <v/>
      </c>
      <c r="G26" s="41"/>
      <c r="H26" s="41"/>
      <c r="I26" s="77" t="str">
        <f t="shared" ref="I26" si="69">IF(B25="","",IF((D26-E26)=0,0,ROUNDDOWN(((F26/D26)*100),3)))</f>
        <v/>
      </c>
      <c r="J26" s="94" t="str">
        <f>IF(B25="","",$J$8)</f>
        <v/>
      </c>
      <c r="K26" s="33" t="str">
        <f>IF($B25="","",(E26+G26+H26))</f>
        <v/>
      </c>
      <c r="L26" s="33" t="str">
        <f t="shared" ref="L26" si="70">IF(B25="","",$J$8-D26)</f>
        <v/>
      </c>
      <c r="M26" s="86" t="str">
        <f t="shared" ref="M26" si="71">IF(B25="","",IF((J26-K26)=0,0,ROUNDDOWN((((O26-K26)/J26)*100),3)))</f>
        <v/>
      </c>
      <c r="N26" s="117"/>
      <c r="O26" s="94">
        <f t="shared" si="1"/>
        <v>0</v>
      </c>
      <c r="P26" s="33" t="str">
        <f>IF($B25="","",E26)</f>
        <v/>
      </c>
      <c r="Q26" s="77" t="str">
        <f t="shared" ref="Q26" si="72">IF(B25="","",IF(O26-(K26-P26)=0,0,ROUNDDOWN(((O26-K26)/(O26-P26)*100),3)))</f>
        <v/>
      </c>
      <c r="R26" s="139"/>
      <c r="S26" s="121"/>
      <c r="T26" s="122"/>
      <c r="U26" s="123"/>
    </row>
    <row r="27" spans="1:21" ht="9.9499999999999993" customHeight="1" x14ac:dyDescent="0.15">
      <c r="A27" s="142">
        <v>8</v>
      </c>
      <c r="B27" s="140"/>
      <c r="C27" s="20" t="s">
        <v>12</v>
      </c>
      <c r="D27" s="42">
        <f>IF(B27="",0,D$13)</f>
        <v>0</v>
      </c>
      <c r="E27" s="43"/>
      <c r="F27" s="34" t="str">
        <f t="shared" ref="F27" si="73">IF($B27="","",(D27-(E27+G27+H27)))</f>
        <v/>
      </c>
      <c r="G27" s="43"/>
      <c r="H27" s="43"/>
      <c r="I27" s="79" t="str">
        <f t="shared" ref="I27" si="74">IF(B27="","",IF((D27-E27)=0,0,ROUNDDOWN(((F27/D27)*100),3)))</f>
        <v/>
      </c>
      <c r="J27" s="95" t="str">
        <f>IF(B27="","",$E$8)</f>
        <v/>
      </c>
      <c r="K27" s="32" t="str">
        <f>IF($B27="","",(E27+G27+H27))</f>
        <v/>
      </c>
      <c r="L27" s="32" t="str">
        <f t="shared" ref="L27" si="75">IF(B27="","",$E$8-D27)</f>
        <v/>
      </c>
      <c r="M27" s="85" t="str">
        <f t="shared" ref="M27" si="76">IF(B27="","",IF((J27-K27)=0,0,ROUNDDOWN((((O27-K27)/J27)*100),3)))</f>
        <v/>
      </c>
      <c r="N27" s="116" t="str">
        <f t="shared" ref="N27" si="77">IF(B27="","",IF(AND(M27&gt;=80,M28&gt;=80),"可","不可"))</f>
        <v/>
      </c>
      <c r="O27" s="95">
        <f t="shared" si="1"/>
        <v>0</v>
      </c>
      <c r="P27" s="32" t="str">
        <f>IF($B27="","",E27)</f>
        <v/>
      </c>
      <c r="Q27" s="76" t="str">
        <f t="shared" ref="Q27" si="78">IF(B27="","",IF(O27-(K27-P27)=0,0,ROUNDDOWN(((O27-K27)/(O27-P27)*100),3)))</f>
        <v/>
      </c>
      <c r="R27" s="138" t="str">
        <f t="shared" ref="R27" si="79">IF(B27="","",IF(Q27+Q28=0,0,ROUNDDOWN((((O27-K27)+(O28-K28))/((O27-P27)+(O28-P28))*100),3)))</f>
        <v/>
      </c>
      <c r="S27" s="118"/>
      <c r="T27" s="119"/>
      <c r="U27" s="120"/>
    </row>
    <row r="28" spans="1:21" ht="9.9499999999999993" customHeight="1" x14ac:dyDescent="0.15">
      <c r="A28" s="143"/>
      <c r="B28" s="141"/>
      <c r="C28" s="31" t="s">
        <v>13</v>
      </c>
      <c r="D28" s="44">
        <f>IF(B27="",0,D$14)</f>
        <v>0</v>
      </c>
      <c r="E28" s="45"/>
      <c r="F28" s="35" t="str">
        <f t="shared" ref="F28" si="80">IF($B27="","",(D28-(E28+G28+H28)))</f>
        <v/>
      </c>
      <c r="G28" s="45"/>
      <c r="H28" s="45"/>
      <c r="I28" s="80" t="str">
        <f t="shared" ref="I28" si="81">IF(B27="","",IF((D28-E28)=0,0,ROUNDDOWN(((F28/D28)*100),3)))</f>
        <v/>
      </c>
      <c r="J28" s="94" t="str">
        <f>IF(B27="","",$J$8)</f>
        <v/>
      </c>
      <c r="K28" s="33" t="str">
        <f>IF($B27="","",(E28+G28+H28))</f>
        <v/>
      </c>
      <c r="L28" s="33" t="str">
        <f t="shared" ref="L28" si="82">IF(B27="","",$J$8-D28)</f>
        <v/>
      </c>
      <c r="M28" s="87" t="str">
        <f t="shared" ref="M28" si="83">IF(B27="","",IF((J28-K28)=0,0,ROUNDDOWN((((O28-K28)/J28)*100),3)))</f>
        <v/>
      </c>
      <c r="N28" s="117"/>
      <c r="O28" s="94">
        <f t="shared" si="1"/>
        <v>0</v>
      </c>
      <c r="P28" s="33" t="str">
        <f>IF($B27="","",E28)</f>
        <v/>
      </c>
      <c r="Q28" s="77" t="str">
        <f t="shared" ref="Q28" si="84">IF(B27="","",IF(O28-(K28-P28)=0,0,ROUNDDOWN(((O28-K28)/(O28-P28)*100),3)))</f>
        <v/>
      </c>
      <c r="R28" s="139"/>
      <c r="S28" s="121"/>
      <c r="T28" s="122"/>
      <c r="U28" s="123"/>
    </row>
    <row r="29" spans="1:21" ht="9.9499999999999993" customHeight="1" x14ac:dyDescent="0.15">
      <c r="A29" s="142">
        <v>9</v>
      </c>
      <c r="B29" s="140"/>
      <c r="C29" s="30" t="s">
        <v>12</v>
      </c>
      <c r="D29" s="46">
        <f>IF(B29="",0,D$13)</f>
        <v>0</v>
      </c>
      <c r="E29" s="47"/>
      <c r="F29" s="36" t="str">
        <f t="shared" ref="F29" si="85">IF($B29="","",(D29-(E29+G29+H29)))</f>
        <v/>
      </c>
      <c r="G29" s="47"/>
      <c r="H29" s="47"/>
      <c r="I29" s="81" t="str">
        <f t="shared" ref="I29" si="86">IF(B29="","",IF((D29-E29)=0,0,ROUNDDOWN(((F29/D29)*100),3)))</f>
        <v/>
      </c>
      <c r="J29" s="95" t="str">
        <f>IF(B29="","",$E$8)</f>
        <v/>
      </c>
      <c r="K29" s="32" t="str">
        <f>IF($B29="","",(E29+G29+H29))</f>
        <v/>
      </c>
      <c r="L29" s="32" t="str">
        <f t="shared" ref="L29" si="87">IF(B29="","",$E$8-D29)</f>
        <v/>
      </c>
      <c r="M29" s="88" t="str">
        <f t="shared" ref="M29" si="88">IF(B29="","",IF((J29-K29)=0,0,ROUNDDOWN((((O29-K29)/J29)*100),3)))</f>
        <v/>
      </c>
      <c r="N29" s="116" t="str">
        <f t="shared" ref="N29" si="89">IF(B29="","",IF(AND(M29&gt;=80,M30&gt;=80),"可","不可"))</f>
        <v/>
      </c>
      <c r="O29" s="95">
        <f t="shared" si="1"/>
        <v>0</v>
      </c>
      <c r="P29" s="32" t="str">
        <f>IF($B29="","",E29)</f>
        <v/>
      </c>
      <c r="Q29" s="76" t="str">
        <f t="shared" ref="Q29" si="90">IF(B29="","",IF(O29-(K29-P29)=0,0,ROUNDDOWN(((O29-K29)/(O29-P29)*100),3)))</f>
        <v/>
      </c>
      <c r="R29" s="138" t="str">
        <f t="shared" ref="R29" si="91">IF(B29="","",IF(Q29+Q30=0,0,ROUNDDOWN((((O29-K29)+(O30-K30))/((O29-P29)+(O30-P30))*100),3)))</f>
        <v/>
      </c>
      <c r="S29" s="118"/>
      <c r="T29" s="119"/>
      <c r="U29" s="120"/>
    </row>
    <row r="30" spans="1:21" ht="9.9499999999999993" customHeight="1" x14ac:dyDescent="0.15">
      <c r="A30" s="143"/>
      <c r="B30" s="141"/>
      <c r="C30" s="18" t="s">
        <v>13</v>
      </c>
      <c r="D30" s="48">
        <f>IF(B29="",0,D$14)</f>
        <v>0</v>
      </c>
      <c r="E30" s="41"/>
      <c r="F30" s="33" t="str">
        <f t="shared" ref="F30" si="92">IF($B29="","",(D30-(E30+G30+H30)))</f>
        <v/>
      </c>
      <c r="G30" s="41"/>
      <c r="H30" s="41"/>
      <c r="I30" s="77" t="str">
        <f t="shared" ref="I30" si="93">IF(B29="","",IF((D30-E30)=0,0,ROUNDDOWN(((F30/D30)*100),3)))</f>
        <v/>
      </c>
      <c r="J30" s="94" t="str">
        <f>IF(B29="","",$J$8)</f>
        <v/>
      </c>
      <c r="K30" s="33" t="str">
        <f>IF($B29="","",(E30+G30+H30))</f>
        <v/>
      </c>
      <c r="L30" s="33" t="str">
        <f t="shared" ref="L30" si="94">IF(B29="","",$J$8-D30)</f>
        <v/>
      </c>
      <c r="M30" s="86" t="str">
        <f t="shared" ref="M30" si="95">IF(B29="","",IF((J30-K30)=0,0,ROUNDDOWN((((O30-K30)/J30)*100),3)))</f>
        <v/>
      </c>
      <c r="N30" s="117"/>
      <c r="O30" s="94">
        <f t="shared" si="1"/>
        <v>0</v>
      </c>
      <c r="P30" s="33" t="str">
        <f>IF($B29="","",E30)</f>
        <v/>
      </c>
      <c r="Q30" s="77" t="str">
        <f t="shared" ref="Q30" si="96">IF(B29="","",IF(O30-(K30-P30)=0,0,ROUNDDOWN(((O30-K30)/(O30-P30)*100),3)))</f>
        <v/>
      </c>
      <c r="R30" s="139"/>
      <c r="S30" s="121"/>
      <c r="T30" s="122"/>
      <c r="U30" s="123"/>
    </row>
    <row r="31" spans="1:21" ht="9.9499999999999993" customHeight="1" x14ac:dyDescent="0.15">
      <c r="A31" s="142">
        <v>10</v>
      </c>
      <c r="B31" s="140"/>
      <c r="C31" s="20" t="s">
        <v>12</v>
      </c>
      <c r="D31" s="42">
        <f>IF(B31="",0,D$13)</f>
        <v>0</v>
      </c>
      <c r="E31" s="43"/>
      <c r="F31" s="34" t="str">
        <f t="shared" ref="F31" si="97">IF($B31="","",(D31-(E31+G31+H31)))</f>
        <v/>
      </c>
      <c r="G31" s="43"/>
      <c r="H31" s="43"/>
      <c r="I31" s="79" t="str">
        <f t="shared" ref="I31" si="98">IF(B31="","",IF((D31-E31)=0,0,ROUNDDOWN(((F31/D31)*100),3)))</f>
        <v/>
      </c>
      <c r="J31" s="95" t="str">
        <f>IF(B31="","",$E$8)</f>
        <v/>
      </c>
      <c r="K31" s="32" t="str">
        <f>IF($B31="","",(E31+G31+H31))</f>
        <v/>
      </c>
      <c r="L31" s="32" t="str">
        <f t="shared" ref="L31" si="99">IF(B31="","",$E$8-D31)</f>
        <v/>
      </c>
      <c r="M31" s="85" t="str">
        <f t="shared" ref="M31" si="100">IF(B31="","",IF((J31-K31)=0,0,ROUNDDOWN((((O31-K31)/J31)*100),3)))</f>
        <v/>
      </c>
      <c r="N31" s="116" t="str">
        <f t="shared" ref="N31" si="101">IF(B31="","",IF(AND(M31&gt;=80,M32&gt;=80),"可","不可"))</f>
        <v/>
      </c>
      <c r="O31" s="95">
        <f t="shared" si="1"/>
        <v>0</v>
      </c>
      <c r="P31" s="32" t="str">
        <f>IF($B31="","",E31)</f>
        <v/>
      </c>
      <c r="Q31" s="76" t="str">
        <f t="shared" ref="Q31" si="102">IF(B31="","",IF(O31-(K31-P31)=0,0,ROUNDDOWN(((O31-K31)/(O31-P31)*100),3)))</f>
        <v/>
      </c>
      <c r="R31" s="138" t="str">
        <f t="shared" ref="R31" si="103">IF(B31="","",IF(Q31+Q32=0,0,ROUNDDOWN((((O31-K31)+(O32-K32))/((O31-P31)+(O32-P32))*100),3)))</f>
        <v/>
      </c>
      <c r="S31" s="118"/>
      <c r="T31" s="119"/>
      <c r="U31" s="120"/>
    </row>
    <row r="32" spans="1:21" ht="9.9499999999999993" customHeight="1" x14ac:dyDescent="0.15">
      <c r="A32" s="143"/>
      <c r="B32" s="141"/>
      <c r="C32" s="31" t="s">
        <v>13</v>
      </c>
      <c r="D32" s="44">
        <f>IF(B31="",0,D$14)</f>
        <v>0</v>
      </c>
      <c r="E32" s="45"/>
      <c r="F32" s="35" t="str">
        <f t="shared" ref="F32" si="104">IF($B31="","",(D32-(E32+G32+H32)))</f>
        <v/>
      </c>
      <c r="G32" s="45"/>
      <c r="H32" s="45"/>
      <c r="I32" s="80" t="str">
        <f t="shared" ref="I32" si="105">IF(B31="","",IF((D32-E32)=0,0,ROUNDDOWN(((F32/D32)*100),3)))</f>
        <v/>
      </c>
      <c r="J32" s="94" t="str">
        <f>IF(B31="","",$J$8)</f>
        <v/>
      </c>
      <c r="K32" s="33" t="str">
        <f>IF($B31="","",(E32+G32+H32))</f>
        <v/>
      </c>
      <c r="L32" s="33" t="str">
        <f t="shared" ref="L32" si="106">IF(B31="","",$J$8-D32)</f>
        <v/>
      </c>
      <c r="M32" s="87" t="str">
        <f t="shared" ref="M32" si="107">IF(B31="","",IF((J32-K32)=0,0,ROUNDDOWN((((O32-K32)/J32)*100),3)))</f>
        <v/>
      </c>
      <c r="N32" s="117"/>
      <c r="O32" s="94">
        <f t="shared" si="1"/>
        <v>0</v>
      </c>
      <c r="P32" s="33" t="str">
        <f>IF($B31="","",E32)</f>
        <v/>
      </c>
      <c r="Q32" s="77" t="str">
        <f t="shared" ref="Q32" si="108">IF(B31="","",IF(O32-(K32-P32)=0,0,ROUNDDOWN(((O32-K32)/(O32-P32)*100),3)))</f>
        <v/>
      </c>
      <c r="R32" s="139"/>
      <c r="S32" s="121"/>
      <c r="T32" s="122"/>
      <c r="U32" s="123"/>
    </row>
    <row r="33" spans="1:21" ht="9.9499999999999993" customHeight="1" x14ac:dyDescent="0.15">
      <c r="A33" s="142">
        <v>11</v>
      </c>
      <c r="B33" s="140"/>
      <c r="C33" s="30" t="s">
        <v>12</v>
      </c>
      <c r="D33" s="46">
        <f>IF(B33="",0,D$13)</f>
        <v>0</v>
      </c>
      <c r="E33" s="47"/>
      <c r="F33" s="36" t="str">
        <f t="shared" ref="F33" si="109">IF($B33="","",(D33-(E33+G33+H33)))</f>
        <v/>
      </c>
      <c r="G33" s="47"/>
      <c r="H33" s="47"/>
      <c r="I33" s="81" t="str">
        <f t="shared" ref="I33" si="110">IF(B33="","",IF((D33-E33)=0,0,ROUNDDOWN(((F33/D33)*100),3)))</f>
        <v/>
      </c>
      <c r="J33" s="95" t="str">
        <f>IF(B33="","",$E$8)</f>
        <v/>
      </c>
      <c r="K33" s="32" t="str">
        <f>IF($B33="","",(E33+G33+H33))</f>
        <v/>
      </c>
      <c r="L33" s="32" t="str">
        <f t="shared" ref="L33" si="111">IF(B33="","",$E$8-D33)</f>
        <v/>
      </c>
      <c r="M33" s="88" t="str">
        <f t="shared" ref="M33" si="112">IF(B33="","",IF((J33-K33)=0,0,ROUNDDOWN((((O33-K33)/J33)*100),3)))</f>
        <v/>
      </c>
      <c r="N33" s="116" t="str">
        <f t="shared" ref="N33" si="113">IF(B33="","",IF(AND(M33&gt;=80,M34&gt;=80),"可","不可"))</f>
        <v/>
      </c>
      <c r="O33" s="95">
        <f t="shared" si="1"/>
        <v>0</v>
      </c>
      <c r="P33" s="32" t="str">
        <f>IF($B33="","",E33)</f>
        <v/>
      </c>
      <c r="Q33" s="76" t="str">
        <f t="shared" ref="Q33" si="114">IF(B33="","",IF(O33-(K33-P33)=0,0,ROUNDDOWN(((O33-K33)/(O33-P33)*100),3)))</f>
        <v/>
      </c>
      <c r="R33" s="138" t="str">
        <f t="shared" ref="R33" si="115">IF(B33="","",IF(Q33+Q34=0,0,ROUNDDOWN((((O33-K33)+(O34-K34))/((O33-P33)+(O34-P34))*100),3)))</f>
        <v/>
      </c>
      <c r="S33" s="118"/>
      <c r="T33" s="119"/>
      <c r="U33" s="120"/>
    </row>
    <row r="34" spans="1:21" ht="9.9499999999999993" customHeight="1" x14ac:dyDescent="0.15">
      <c r="A34" s="143"/>
      <c r="B34" s="141"/>
      <c r="C34" s="18" t="s">
        <v>13</v>
      </c>
      <c r="D34" s="48">
        <f>IF(B33="",0,D$14)</f>
        <v>0</v>
      </c>
      <c r="E34" s="41"/>
      <c r="F34" s="33" t="str">
        <f t="shared" ref="F34" si="116">IF($B33="","",(D34-(E34+G34+H34)))</f>
        <v/>
      </c>
      <c r="G34" s="41"/>
      <c r="H34" s="41"/>
      <c r="I34" s="77" t="str">
        <f t="shared" ref="I34" si="117">IF(B33="","",IF((D34-E34)=0,0,ROUNDDOWN(((F34/D34)*100),3)))</f>
        <v/>
      </c>
      <c r="J34" s="94" t="str">
        <f>IF(B33="","",$J$8)</f>
        <v/>
      </c>
      <c r="K34" s="33" t="str">
        <f>IF($B33="","",(E34+G34+H34))</f>
        <v/>
      </c>
      <c r="L34" s="33" t="str">
        <f t="shared" ref="L34" si="118">IF(B33="","",$J$8-D34)</f>
        <v/>
      </c>
      <c r="M34" s="86" t="str">
        <f t="shared" ref="M34" si="119">IF(B33="","",IF((J34-K34)=0,0,ROUNDDOWN((((O34-K34)/J34)*100),3)))</f>
        <v/>
      </c>
      <c r="N34" s="117"/>
      <c r="O34" s="94">
        <f t="shared" si="1"/>
        <v>0</v>
      </c>
      <c r="P34" s="33" t="str">
        <f>IF($B33="","",E34)</f>
        <v/>
      </c>
      <c r="Q34" s="77" t="str">
        <f t="shared" ref="Q34" si="120">IF(B33="","",IF(O34-(K34-P34)=0,0,ROUNDDOWN(((O34-K34)/(O34-P34)*100),3)))</f>
        <v/>
      </c>
      <c r="R34" s="139"/>
      <c r="S34" s="121"/>
      <c r="T34" s="122"/>
      <c r="U34" s="123"/>
    </row>
    <row r="35" spans="1:21" ht="9.9499999999999993" customHeight="1" x14ac:dyDescent="0.15">
      <c r="A35" s="142">
        <v>12</v>
      </c>
      <c r="B35" s="140"/>
      <c r="C35" s="20" t="s">
        <v>12</v>
      </c>
      <c r="D35" s="42">
        <f>IF(B35="",0,D$13)</f>
        <v>0</v>
      </c>
      <c r="E35" s="43"/>
      <c r="F35" s="34" t="str">
        <f t="shared" ref="F35" si="121">IF($B35="","",(D35-(E35+G35+H35)))</f>
        <v/>
      </c>
      <c r="G35" s="43"/>
      <c r="H35" s="43"/>
      <c r="I35" s="79" t="str">
        <f t="shared" ref="I35" si="122">IF(B35="","",IF((D35-E35)=0,0,ROUNDDOWN(((F35/D35)*100),3)))</f>
        <v/>
      </c>
      <c r="J35" s="95" t="str">
        <f>IF(B35="","",$E$8)</f>
        <v/>
      </c>
      <c r="K35" s="32" t="str">
        <f>IF($B35="","",(E35+G35+H35))</f>
        <v/>
      </c>
      <c r="L35" s="32" t="str">
        <f t="shared" ref="L35" si="123">IF(B35="","",$E$8-D35)</f>
        <v/>
      </c>
      <c r="M35" s="85" t="str">
        <f t="shared" ref="M35" si="124">IF(B35="","",IF((J35-K35)=0,0,ROUNDDOWN((((O35-K35)/J35)*100),3)))</f>
        <v/>
      </c>
      <c r="N35" s="116" t="str">
        <f t="shared" ref="N35" si="125">IF(B35="","",IF(AND(M35&gt;=80,M36&gt;=80),"可","不可"))</f>
        <v/>
      </c>
      <c r="O35" s="95">
        <f t="shared" si="1"/>
        <v>0</v>
      </c>
      <c r="P35" s="32" t="str">
        <f>IF($B35="","",E35)</f>
        <v/>
      </c>
      <c r="Q35" s="76" t="str">
        <f t="shared" ref="Q35" si="126">IF(B35="","",IF(O35-(K35-P35)=0,0,ROUNDDOWN(((O35-K35)/(O35-P35)*100),3)))</f>
        <v/>
      </c>
      <c r="R35" s="138" t="str">
        <f t="shared" ref="R35" si="127">IF(B35="","",IF(Q35+Q36=0,0,ROUNDDOWN((((O35-K35)+(O36-K36))/((O35-P35)+(O36-P36))*100),3)))</f>
        <v/>
      </c>
      <c r="S35" s="118"/>
      <c r="T35" s="119"/>
      <c r="U35" s="120"/>
    </row>
    <row r="36" spans="1:21" ht="9.9499999999999993" customHeight="1" x14ac:dyDescent="0.15">
      <c r="A36" s="143"/>
      <c r="B36" s="141"/>
      <c r="C36" s="31" t="s">
        <v>13</v>
      </c>
      <c r="D36" s="44">
        <f>IF(B35="",0,D$14)</f>
        <v>0</v>
      </c>
      <c r="E36" s="45"/>
      <c r="F36" s="35" t="str">
        <f t="shared" ref="F36" si="128">IF($B35="","",(D36-(E36+G36+H36)))</f>
        <v/>
      </c>
      <c r="G36" s="45"/>
      <c r="H36" s="45"/>
      <c r="I36" s="80" t="str">
        <f t="shared" ref="I36" si="129">IF(B35="","",IF((D36-E36)=0,0,ROUNDDOWN(((F36/D36)*100),3)))</f>
        <v/>
      </c>
      <c r="J36" s="94" t="str">
        <f>IF(B35="","",$J$8)</f>
        <v/>
      </c>
      <c r="K36" s="33" t="str">
        <f>IF($B35="","",(E36+G36+H36))</f>
        <v/>
      </c>
      <c r="L36" s="33" t="str">
        <f t="shared" ref="L36" si="130">IF(B35="","",$J$8-D36)</f>
        <v/>
      </c>
      <c r="M36" s="87" t="str">
        <f t="shared" ref="M36" si="131">IF(B35="","",IF((J36-K36)=0,0,ROUNDDOWN((((O36-K36)/J36)*100),3)))</f>
        <v/>
      </c>
      <c r="N36" s="117"/>
      <c r="O36" s="94">
        <f t="shared" si="1"/>
        <v>0</v>
      </c>
      <c r="P36" s="33" t="str">
        <f>IF($B35="","",E36)</f>
        <v/>
      </c>
      <c r="Q36" s="77" t="str">
        <f t="shared" ref="Q36" si="132">IF(B35="","",IF(O36-(K36-P36)=0,0,ROUNDDOWN(((O36-K36)/(O36-P36)*100),3)))</f>
        <v/>
      </c>
      <c r="R36" s="139"/>
      <c r="S36" s="121"/>
      <c r="T36" s="122"/>
      <c r="U36" s="123"/>
    </row>
    <row r="37" spans="1:21" ht="9.9499999999999993" customHeight="1" x14ac:dyDescent="0.15">
      <c r="A37" s="142">
        <v>13</v>
      </c>
      <c r="B37" s="140"/>
      <c r="C37" s="30" t="s">
        <v>12</v>
      </c>
      <c r="D37" s="46">
        <f>IF(B37="",0,D$13)</f>
        <v>0</v>
      </c>
      <c r="E37" s="47"/>
      <c r="F37" s="36" t="str">
        <f t="shared" ref="F37" si="133">IF($B37="","",(D37-(E37+G37+H37)))</f>
        <v/>
      </c>
      <c r="G37" s="47"/>
      <c r="H37" s="47"/>
      <c r="I37" s="81" t="str">
        <f t="shared" ref="I37" si="134">IF(B37="","",IF((D37-E37)=0,0,ROUNDDOWN(((F37/D37)*100),3)))</f>
        <v/>
      </c>
      <c r="J37" s="95" t="str">
        <f>IF(B37="","",$E$8)</f>
        <v/>
      </c>
      <c r="K37" s="32" t="str">
        <f>IF($B37="","",(E37+G37+H37))</f>
        <v/>
      </c>
      <c r="L37" s="32" t="str">
        <f t="shared" ref="L37" si="135">IF(B37="","",$E$8-D37)</f>
        <v/>
      </c>
      <c r="M37" s="88" t="str">
        <f t="shared" ref="M37" si="136">IF(B37="","",IF((J37-K37)=0,0,ROUNDDOWN((((O37-K37)/J37)*100),3)))</f>
        <v/>
      </c>
      <c r="N37" s="116" t="str">
        <f t="shared" ref="N37" si="137">IF(B37="","",IF(AND(M37&gt;=80,M38&gt;=80),"可","不可"))</f>
        <v/>
      </c>
      <c r="O37" s="95">
        <f t="shared" si="1"/>
        <v>0</v>
      </c>
      <c r="P37" s="32" t="str">
        <f>IF($B37="","",E37)</f>
        <v/>
      </c>
      <c r="Q37" s="76" t="str">
        <f t="shared" ref="Q37" si="138">IF(B37="","",IF(O37-(K37-P37)=0,0,ROUNDDOWN(((O37-K37)/(O37-P37)*100),3)))</f>
        <v/>
      </c>
      <c r="R37" s="138" t="str">
        <f t="shared" ref="R37" si="139">IF(B37="","",IF(Q37+Q38=0,0,ROUNDDOWN((((O37-K37)+(O38-K38))/((O37-P37)+(O38-P38))*100),3)))</f>
        <v/>
      </c>
      <c r="S37" s="118"/>
      <c r="T37" s="119"/>
      <c r="U37" s="120"/>
    </row>
    <row r="38" spans="1:21" ht="9.9499999999999993" customHeight="1" x14ac:dyDescent="0.15">
      <c r="A38" s="143"/>
      <c r="B38" s="141"/>
      <c r="C38" s="18" t="s">
        <v>13</v>
      </c>
      <c r="D38" s="48">
        <f>IF(B37="",0,D$14)</f>
        <v>0</v>
      </c>
      <c r="E38" s="41"/>
      <c r="F38" s="33" t="str">
        <f t="shared" ref="F38" si="140">IF($B37="","",(D38-(E38+G38+H38)))</f>
        <v/>
      </c>
      <c r="G38" s="41"/>
      <c r="H38" s="41"/>
      <c r="I38" s="77" t="str">
        <f t="shared" ref="I38" si="141">IF(B37="","",IF((D38-E38)=0,0,ROUNDDOWN(((F38/D38)*100),3)))</f>
        <v/>
      </c>
      <c r="J38" s="94" t="str">
        <f>IF(B37="","",$J$8)</f>
        <v/>
      </c>
      <c r="K38" s="33" t="str">
        <f>IF($B37="","",(E38+G38+H38))</f>
        <v/>
      </c>
      <c r="L38" s="33" t="str">
        <f t="shared" ref="L38" si="142">IF(B37="","",$J$8-D38)</f>
        <v/>
      </c>
      <c r="M38" s="86" t="str">
        <f t="shared" ref="M38" si="143">IF(B37="","",IF((J38-K38)=0,0,ROUNDDOWN((((O38-K38)/J38)*100),3)))</f>
        <v/>
      </c>
      <c r="N38" s="117"/>
      <c r="O38" s="94">
        <f t="shared" si="1"/>
        <v>0</v>
      </c>
      <c r="P38" s="33" t="str">
        <f>IF($B37="","",E38)</f>
        <v/>
      </c>
      <c r="Q38" s="77" t="str">
        <f t="shared" ref="Q38" si="144">IF(B37="","",IF(O38-(K38-P38)=0,0,ROUNDDOWN(((O38-K38)/(O38-P38)*100),3)))</f>
        <v/>
      </c>
      <c r="R38" s="139"/>
      <c r="S38" s="121"/>
      <c r="T38" s="122"/>
      <c r="U38" s="123"/>
    </row>
    <row r="39" spans="1:21" ht="9.9499999999999993" customHeight="1" x14ac:dyDescent="0.15">
      <c r="A39" s="142">
        <v>14</v>
      </c>
      <c r="B39" s="140"/>
      <c r="C39" s="20" t="s">
        <v>12</v>
      </c>
      <c r="D39" s="42">
        <f>IF(B39="",0,D$13)</f>
        <v>0</v>
      </c>
      <c r="E39" s="43"/>
      <c r="F39" s="34" t="str">
        <f t="shared" ref="F39" si="145">IF($B39="","",(D39-(E39+G39+H39)))</f>
        <v/>
      </c>
      <c r="G39" s="43"/>
      <c r="H39" s="43"/>
      <c r="I39" s="79" t="str">
        <f t="shared" ref="I39" si="146">IF(B39="","",IF((D39-E39)=0,0,ROUNDDOWN(((F39/D39)*100),3)))</f>
        <v/>
      </c>
      <c r="J39" s="95" t="str">
        <f>IF(B39="","",$E$8)</f>
        <v/>
      </c>
      <c r="K39" s="32" t="str">
        <f>IF($B39="","",(E39+G39+H39))</f>
        <v/>
      </c>
      <c r="L39" s="32" t="str">
        <f t="shared" ref="L39" si="147">IF(B39="","",$E$8-D39)</f>
        <v/>
      </c>
      <c r="M39" s="85" t="str">
        <f t="shared" ref="M39" si="148">IF(B39="","",IF((J39-K39)=0,0,ROUNDDOWN((((O39-K39)/J39)*100),3)))</f>
        <v/>
      </c>
      <c r="N39" s="116" t="str">
        <f t="shared" ref="N39" si="149">IF(B39="","",IF(AND(M39&gt;=80,M40&gt;=80),"可","不可"))</f>
        <v/>
      </c>
      <c r="O39" s="95">
        <f t="shared" si="1"/>
        <v>0</v>
      </c>
      <c r="P39" s="32" t="str">
        <f>IF($B39="","",E39)</f>
        <v/>
      </c>
      <c r="Q39" s="76" t="str">
        <f t="shared" ref="Q39" si="150">IF(B39="","",IF(O39-(K39-P39)=0,0,ROUNDDOWN(((O39-K39)/(O39-P39)*100),3)))</f>
        <v/>
      </c>
      <c r="R39" s="138" t="str">
        <f t="shared" ref="R39" si="151">IF(B39="","",IF(Q39+Q40=0,0,ROUNDDOWN((((O39-K39)+(O40-K40))/((O39-P39)+(O40-P40))*100),3)))</f>
        <v/>
      </c>
      <c r="S39" s="118"/>
      <c r="T39" s="119"/>
      <c r="U39" s="120"/>
    </row>
    <row r="40" spans="1:21" ht="9.9499999999999993" customHeight="1" x14ac:dyDescent="0.15">
      <c r="A40" s="143"/>
      <c r="B40" s="141"/>
      <c r="C40" s="31" t="s">
        <v>13</v>
      </c>
      <c r="D40" s="44">
        <f>IF(B39="",0,D$14)</f>
        <v>0</v>
      </c>
      <c r="E40" s="45"/>
      <c r="F40" s="35" t="str">
        <f t="shared" ref="F40" si="152">IF($B39="","",(D40-(E40+G40+H40)))</f>
        <v/>
      </c>
      <c r="G40" s="45"/>
      <c r="H40" s="45"/>
      <c r="I40" s="80" t="str">
        <f t="shared" ref="I40" si="153">IF(B39="","",IF((D40-E40)=0,0,ROUNDDOWN(((F40/D40)*100),3)))</f>
        <v/>
      </c>
      <c r="J40" s="94" t="str">
        <f>IF(B39="","",$J$8)</f>
        <v/>
      </c>
      <c r="K40" s="33" t="str">
        <f>IF($B39="","",(E40+G40+H40))</f>
        <v/>
      </c>
      <c r="L40" s="33" t="str">
        <f t="shared" ref="L40" si="154">IF(B39="","",$J$8-D40)</f>
        <v/>
      </c>
      <c r="M40" s="87" t="str">
        <f t="shared" ref="M40" si="155">IF(B39="","",IF((J40-K40)=0,0,ROUNDDOWN((((O40-K40)/J40)*100),3)))</f>
        <v/>
      </c>
      <c r="N40" s="117"/>
      <c r="O40" s="94">
        <f t="shared" si="1"/>
        <v>0</v>
      </c>
      <c r="P40" s="33" t="str">
        <f>IF($B39="","",E40)</f>
        <v/>
      </c>
      <c r="Q40" s="77" t="str">
        <f t="shared" ref="Q40" si="156">IF(B39="","",IF(O40-(K40-P40)=0,0,ROUNDDOWN(((O40-K40)/(O40-P40)*100),3)))</f>
        <v/>
      </c>
      <c r="R40" s="139"/>
      <c r="S40" s="121"/>
      <c r="T40" s="122"/>
      <c r="U40" s="123"/>
    </row>
    <row r="41" spans="1:21" ht="9.9499999999999993" customHeight="1" x14ac:dyDescent="0.15">
      <c r="A41" s="142">
        <v>15</v>
      </c>
      <c r="B41" s="140"/>
      <c r="C41" s="20" t="s">
        <v>12</v>
      </c>
      <c r="D41" s="46">
        <f>IF(B41="",0,D$13)</f>
        <v>0</v>
      </c>
      <c r="E41" s="47"/>
      <c r="F41" s="36" t="str">
        <f t="shared" ref="F41" si="157">IF($B41="","",(D41-(E41+G41+H41)))</f>
        <v/>
      </c>
      <c r="G41" s="47"/>
      <c r="H41" s="47"/>
      <c r="I41" s="81" t="str">
        <f t="shared" ref="I41" si="158">IF(B41="","",IF((D41-E41)=0,0,ROUNDDOWN(((F41/D41)*100),3)))</f>
        <v/>
      </c>
      <c r="J41" s="95" t="str">
        <f>IF(B41="","",$E$8)</f>
        <v/>
      </c>
      <c r="K41" s="32" t="str">
        <f>IF($B41="","",(E41+G41+H41))</f>
        <v/>
      </c>
      <c r="L41" s="32" t="str">
        <f t="shared" ref="L41" si="159">IF(B41="","",$E$8-D41)</f>
        <v/>
      </c>
      <c r="M41" s="88" t="str">
        <f t="shared" ref="M41" si="160">IF(B41="","",IF((J41-K41)=0,0,ROUNDDOWN((((O41-K41)/J41)*100),3)))</f>
        <v/>
      </c>
      <c r="N41" s="116" t="str">
        <f t="shared" ref="N41" si="161">IF(B41="","",IF(AND(M41&gt;=80,M42&gt;=80),"可","不可"))</f>
        <v/>
      </c>
      <c r="O41" s="95">
        <f t="shared" si="1"/>
        <v>0</v>
      </c>
      <c r="P41" s="32" t="str">
        <f>IF($B41="","",E41)</f>
        <v/>
      </c>
      <c r="Q41" s="76" t="str">
        <f t="shared" ref="Q41" si="162">IF(B41="","",IF(O41-(K41-P41)=0,0,ROUNDDOWN(((O41-K41)/(O41-P41)*100),3)))</f>
        <v/>
      </c>
      <c r="R41" s="138" t="str">
        <f t="shared" ref="R41" si="163">IF(B41="","",IF(Q41+Q42=0,0,ROUNDDOWN((((O41-K41)+(O42-K42))/((O41-P41)+(O42-P42))*100),3)))</f>
        <v/>
      </c>
      <c r="S41" s="118"/>
      <c r="T41" s="119"/>
      <c r="U41" s="120"/>
    </row>
    <row r="42" spans="1:21" ht="9.9499999999999993" customHeight="1" x14ac:dyDescent="0.15">
      <c r="A42" s="143"/>
      <c r="B42" s="141"/>
      <c r="C42" s="31" t="s">
        <v>13</v>
      </c>
      <c r="D42" s="48">
        <f>IF(B41="",0,D$14)</f>
        <v>0</v>
      </c>
      <c r="E42" s="41"/>
      <c r="F42" s="33" t="str">
        <f t="shared" ref="F42" si="164">IF($B41="","",(D42-(E42+G42+H42)))</f>
        <v/>
      </c>
      <c r="G42" s="41"/>
      <c r="H42" s="41"/>
      <c r="I42" s="77" t="str">
        <f t="shared" ref="I42" si="165">IF(B41="","",IF((D42-E42)=0,0,ROUNDDOWN(((F42/D42)*100),3)))</f>
        <v/>
      </c>
      <c r="J42" s="94" t="str">
        <f>IF(B41="","",$J$8)</f>
        <v/>
      </c>
      <c r="K42" s="33" t="str">
        <f>IF($B41="","",(E42+G42+H42))</f>
        <v/>
      </c>
      <c r="L42" s="33" t="str">
        <f t="shared" ref="L42" si="166">IF(B41="","",$J$8-D42)</f>
        <v/>
      </c>
      <c r="M42" s="86" t="str">
        <f t="shared" ref="M42" si="167">IF(B41="","",IF((J42-K42)=0,0,ROUNDDOWN((((O42-K42)/J42)*100),3)))</f>
        <v/>
      </c>
      <c r="N42" s="117"/>
      <c r="O42" s="94">
        <f t="shared" si="1"/>
        <v>0</v>
      </c>
      <c r="P42" s="33" t="str">
        <f>IF($B41="","",E42)</f>
        <v/>
      </c>
      <c r="Q42" s="77" t="str">
        <f t="shared" ref="Q42" si="168">IF(B41="","",IF(O42-(K42-P42)=0,0,ROUNDDOWN(((O42-K42)/(O42-P42)*100),3)))</f>
        <v/>
      </c>
      <c r="R42" s="139"/>
      <c r="S42" s="121"/>
      <c r="T42" s="122"/>
      <c r="U42" s="123"/>
    </row>
    <row r="43" spans="1:21" ht="9.9499999999999993" customHeight="1" x14ac:dyDescent="0.15">
      <c r="A43" s="142">
        <v>16</v>
      </c>
      <c r="B43" s="155"/>
      <c r="C43" s="21" t="s">
        <v>12</v>
      </c>
      <c r="D43" s="49">
        <f>IF(B43="",0,D$13)</f>
        <v>0</v>
      </c>
      <c r="E43" s="50"/>
      <c r="F43" s="37" t="str">
        <f t="shared" ref="F43" si="169">IF($B43="","",(D43-(E43+G43+H43)))</f>
        <v/>
      </c>
      <c r="G43" s="50"/>
      <c r="H43" s="50"/>
      <c r="I43" s="82" t="str">
        <f t="shared" ref="I43" si="170">IF(B43="","",IF((D43-E43)=0,0,ROUNDDOWN(((F43/D43)*100),3)))</f>
        <v/>
      </c>
      <c r="J43" s="95" t="str">
        <f>IF(B43="","",$E$8)</f>
        <v/>
      </c>
      <c r="K43" s="32" t="str">
        <f>IF($B43="","",(E43+G43+H43))</f>
        <v/>
      </c>
      <c r="L43" s="32" t="str">
        <f t="shared" ref="L43" si="171">IF(B43="","",$E$8-D43)</f>
        <v/>
      </c>
      <c r="M43" s="89" t="str">
        <f t="shared" ref="M43" si="172">IF(B43="","",IF((J43-K43)=0,0,ROUNDDOWN((((O43-K43)/J43)*100),3)))</f>
        <v/>
      </c>
      <c r="N43" s="163" t="str">
        <f t="shared" ref="N43" si="173">IF(B43="","",IF(AND(M43&gt;=80,M44&gt;=80),"可","不可"))</f>
        <v/>
      </c>
      <c r="O43" s="95">
        <f t="shared" si="1"/>
        <v>0</v>
      </c>
      <c r="P43" s="32" t="str">
        <f>IF($B43="","",E43)</f>
        <v/>
      </c>
      <c r="Q43" s="76" t="str">
        <f t="shared" ref="Q43" si="174">IF(B43="","",IF(O43-(K43-P43)=0,0,ROUNDDOWN(((O43-K43)/(O43-P43)*100),3)))</f>
        <v/>
      </c>
      <c r="R43" s="138" t="str">
        <f t="shared" ref="R43" si="175">IF(B43="","",IF(Q43+Q44=0,0,ROUNDDOWN((((O43-K43)+(O44-K44))/((O43-P43)+(O44-P44))*100),3)))</f>
        <v/>
      </c>
      <c r="S43" s="164"/>
      <c r="T43" s="165"/>
      <c r="U43" s="166"/>
    </row>
    <row r="44" spans="1:21" ht="9.9499999999999993" customHeight="1" x14ac:dyDescent="0.15">
      <c r="A44" s="143"/>
      <c r="B44" s="141"/>
      <c r="C44" s="31" t="s">
        <v>13</v>
      </c>
      <c r="D44" s="44">
        <f>IF(B43="",0,D$14)</f>
        <v>0</v>
      </c>
      <c r="E44" s="45"/>
      <c r="F44" s="35" t="str">
        <f t="shared" ref="F44" si="176">IF($B43="","",(D44-(E44+G44+H44)))</f>
        <v/>
      </c>
      <c r="G44" s="45"/>
      <c r="H44" s="45"/>
      <c r="I44" s="80" t="str">
        <f t="shared" ref="I44" si="177">IF(B43="","",IF((D44-E44)=0,0,ROUNDDOWN(((F44/D44)*100),3)))</f>
        <v/>
      </c>
      <c r="J44" s="94" t="str">
        <f>IF(B43="","",$J$8)</f>
        <v/>
      </c>
      <c r="K44" s="33" t="str">
        <f>IF($B43="","",(E44+G44+H44))</f>
        <v/>
      </c>
      <c r="L44" s="33" t="str">
        <f t="shared" ref="L44" si="178">IF(B43="","",$J$8-D44)</f>
        <v/>
      </c>
      <c r="M44" s="87" t="str">
        <f t="shared" ref="M44" si="179">IF(B43="","",IF((J44-K44)=0,0,ROUNDDOWN((((O44-K44)/J44)*100),3)))</f>
        <v/>
      </c>
      <c r="N44" s="117"/>
      <c r="O44" s="94">
        <f t="shared" si="1"/>
        <v>0</v>
      </c>
      <c r="P44" s="33" t="str">
        <f>IF($B43="","",E44)</f>
        <v/>
      </c>
      <c r="Q44" s="77" t="str">
        <f t="shared" ref="Q44" si="180">IF(B43="","",IF(O44-(K44-P44)=0,0,ROUNDDOWN(((O44-K44)/(O44-P44)*100),3)))</f>
        <v/>
      </c>
      <c r="R44" s="139"/>
      <c r="S44" s="121"/>
      <c r="T44" s="122"/>
      <c r="U44" s="123"/>
    </row>
    <row r="45" spans="1:21" ht="9.9499999999999993" customHeight="1" x14ac:dyDescent="0.15">
      <c r="A45" s="142">
        <v>17</v>
      </c>
      <c r="B45" s="140"/>
      <c r="C45" s="30" t="s">
        <v>12</v>
      </c>
      <c r="D45" s="46">
        <f>IF(B45="",0,D$13)</f>
        <v>0</v>
      </c>
      <c r="E45" s="47"/>
      <c r="F45" s="36" t="str">
        <f t="shared" ref="F45" si="181">IF($B45="","",(D45-(E45+G45+H45)))</f>
        <v/>
      </c>
      <c r="G45" s="47"/>
      <c r="H45" s="47"/>
      <c r="I45" s="81" t="str">
        <f t="shared" ref="I45" si="182">IF(B45="","",IF((D45-E45)=0,0,ROUNDDOWN(((F45/D45)*100),3)))</f>
        <v/>
      </c>
      <c r="J45" s="95" t="str">
        <f>IF(B45="","",$E$8)</f>
        <v/>
      </c>
      <c r="K45" s="32" t="str">
        <f>IF($B45="","",(E45+G45+H45))</f>
        <v/>
      </c>
      <c r="L45" s="32" t="str">
        <f t="shared" ref="L45" si="183">IF(B45="","",$E$8-D45)</f>
        <v/>
      </c>
      <c r="M45" s="88" t="str">
        <f t="shared" ref="M45" si="184">IF(B45="","",IF((J45-K45)=0,0,ROUNDDOWN((((O45-K45)/J45)*100),3)))</f>
        <v/>
      </c>
      <c r="N45" s="116" t="str">
        <f t="shared" ref="N45" si="185">IF(B45="","",IF(AND(M45&gt;=80,M46&gt;=80),"可","不可"))</f>
        <v/>
      </c>
      <c r="O45" s="95">
        <f t="shared" si="1"/>
        <v>0</v>
      </c>
      <c r="P45" s="32" t="str">
        <f>IF($B45="","",E45)</f>
        <v/>
      </c>
      <c r="Q45" s="76" t="str">
        <f t="shared" ref="Q45" si="186">IF(B45="","",IF(O45-(K45-P45)=0,0,ROUNDDOWN(((O45-K45)/(O45-P45)*100),3)))</f>
        <v/>
      </c>
      <c r="R45" s="138" t="str">
        <f t="shared" ref="R45" si="187">IF(B45="","",IF(Q45+Q46=0,0,ROUNDDOWN((((O45-K45)+(O46-K46))/((O45-P45)+(O46-P46))*100),3)))</f>
        <v/>
      </c>
      <c r="S45" s="118"/>
      <c r="T45" s="119"/>
      <c r="U45" s="120"/>
    </row>
    <row r="46" spans="1:21" ht="9.9499999999999993" customHeight="1" x14ac:dyDescent="0.15">
      <c r="A46" s="143"/>
      <c r="B46" s="141"/>
      <c r="C46" s="18" t="s">
        <v>13</v>
      </c>
      <c r="D46" s="48">
        <f>IF(B45="",0,D$14)</f>
        <v>0</v>
      </c>
      <c r="E46" s="41"/>
      <c r="F46" s="33" t="str">
        <f t="shared" ref="F46" si="188">IF($B45="","",(D46-(E46+G46+H46)))</f>
        <v/>
      </c>
      <c r="G46" s="41"/>
      <c r="H46" s="41"/>
      <c r="I46" s="77" t="str">
        <f t="shared" ref="I46" si="189">IF(B45="","",IF((D46-E46)=0,0,ROUNDDOWN(((F46/D46)*100),3)))</f>
        <v/>
      </c>
      <c r="J46" s="94" t="str">
        <f>IF(B45="","",$J$8)</f>
        <v/>
      </c>
      <c r="K46" s="33" t="str">
        <f>IF($B45="","",(E46+G46+H46))</f>
        <v/>
      </c>
      <c r="L46" s="33" t="str">
        <f t="shared" ref="L46" si="190">IF(B45="","",$J$8-D46)</f>
        <v/>
      </c>
      <c r="M46" s="86" t="str">
        <f t="shared" ref="M46" si="191">IF(B45="","",IF((J46-K46)=0,0,ROUNDDOWN((((O46-K46)/J46)*100),3)))</f>
        <v/>
      </c>
      <c r="N46" s="117"/>
      <c r="O46" s="94">
        <f t="shared" si="1"/>
        <v>0</v>
      </c>
      <c r="P46" s="33" t="str">
        <f>IF($B45="","",E46)</f>
        <v/>
      </c>
      <c r="Q46" s="77" t="str">
        <f t="shared" ref="Q46" si="192">IF(B45="","",IF(O46-(K46-P46)=0,0,ROUNDDOWN(((O46-K46)/(O46-P46)*100),3)))</f>
        <v/>
      </c>
      <c r="R46" s="139"/>
      <c r="S46" s="121"/>
      <c r="T46" s="122"/>
      <c r="U46" s="123"/>
    </row>
    <row r="47" spans="1:21" ht="9.9499999999999993" customHeight="1" x14ac:dyDescent="0.15">
      <c r="A47" s="142">
        <v>18</v>
      </c>
      <c r="B47" s="140"/>
      <c r="C47" s="20" t="s">
        <v>12</v>
      </c>
      <c r="D47" s="42">
        <f>IF(B47="",0,D$13)</f>
        <v>0</v>
      </c>
      <c r="E47" s="43"/>
      <c r="F47" s="34" t="str">
        <f t="shared" ref="F47" si="193">IF($B47="","",(D47-(E47+G47+H47)))</f>
        <v/>
      </c>
      <c r="G47" s="43"/>
      <c r="H47" s="43"/>
      <c r="I47" s="79" t="str">
        <f t="shared" ref="I47" si="194">IF(B47="","",IF((D47-E47)=0,0,ROUNDDOWN(((F47/D47)*100),3)))</f>
        <v/>
      </c>
      <c r="J47" s="95" t="str">
        <f>IF(B47="","",$E$8)</f>
        <v/>
      </c>
      <c r="K47" s="32" t="str">
        <f>IF($B47="","",(E47+G47+H47))</f>
        <v/>
      </c>
      <c r="L47" s="32" t="str">
        <f t="shared" ref="L47" si="195">IF(B47="","",$E$8-D47)</f>
        <v/>
      </c>
      <c r="M47" s="85" t="str">
        <f t="shared" ref="M47" si="196">IF(B47="","",IF((J47-K47)=0,0,ROUNDDOWN((((O47-K47)/J47)*100),3)))</f>
        <v/>
      </c>
      <c r="N47" s="116" t="str">
        <f t="shared" ref="N47" si="197">IF(B47="","",IF(AND(M47&gt;=80,M48&gt;=80),"可","不可"))</f>
        <v/>
      </c>
      <c r="O47" s="95">
        <f t="shared" si="1"/>
        <v>0</v>
      </c>
      <c r="P47" s="32" t="str">
        <f>IF($B47="","",E47)</f>
        <v/>
      </c>
      <c r="Q47" s="76" t="str">
        <f t="shared" ref="Q47" si="198">IF(B47="","",IF(O47-(K47-P47)=0,0,ROUNDDOWN(((O47-K47)/(O47-P47)*100),3)))</f>
        <v/>
      </c>
      <c r="R47" s="138" t="str">
        <f t="shared" ref="R47" si="199">IF(B47="","",IF(Q47+Q48=0,0,ROUNDDOWN((((O47-K47)+(O48-K48))/((O47-P47)+(O48-P48))*100),3)))</f>
        <v/>
      </c>
      <c r="S47" s="118"/>
      <c r="T47" s="119"/>
      <c r="U47" s="120"/>
    </row>
    <row r="48" spans="1:21" ht="9.9499999999999993" customHeight="1" x14ac:dyDescent="0.15">
      <c r="A48" s="143"/>
      <c r="B48" s="141"/>
      <c r="C48" s="31" t="s">
        <v>13</v>
      </c>
      <c r="D48" s="44">
        <f>IF(B47="",0,D$14)</f>
        <v>0</v>
      </c>
      <c r="E48" s="45"/>
      <c r="F48" s="35" t="str">
        <f t="shared" ref="F48" si="200">IF($B47="","",(D48-(E48+G48+H48)))</f>
        <v/>
      </c>
      <c r="G48" s="45"/>
      <c r="H48" s="45"/>
      <c r="I48" s="80" t="str">
        <f t="shared" ref="I48" si="201">IF(B47="","",IF((D48-E48)=0,0,ROUNDDOWN(((F48/D48)*100),3)))</f>
        <v/>
      </c>
      <c r="J48" s="94" t="str">
        <f>IF(B47="","",$J$8)</f>
        <v/>
      </c>
      <c r="K48" s="33" t="str">
        <f>IF($B47="","",(E48+G48+H48))</f>
        <v/>
      </c>
      <c r="L48" s="33" t="str">
        <f t="shared" ref="L48" si="202">IF(B47="","",$J$8-D48)</f>
        <v/>
      </c>
      <c r="M48" s="87" t="str">
        <f t="shared" ref="M48" si="203">IF(B47="","",IF((J48-K48)=0,0,ROUNDDOWN((((O48-K48)/J48)*100),3)))</f>
        <v/>
      </c>
      <c r="N48" s="117"/>
      <c r="O48" s="94">
        <f t="shared" si="1"/>
        <v>0</v>
      </c>
      <c r="P48" s="33" t="str">
        <f>IF($B47="","",E48)</f>
        <v/>
      </c>
      <c r="Q48" s="77" t="str">
        <f t="shared" ref="Q48" si="204">IF(B47="","",IF(O48-(K48-P48)=0,0,ROUNDDOWN(((O48-K48)/(O48-P48)*100),3)))</f>
        <v/>
      </c>
      <c r="R48" s="139"/>
      <c r="S48" s="121"/>
      <c r="T48" s="122"/>
      <c r="U48" s="123"/>
    </row>
    <row r="49" spans="1:21" ht="9.9499999999999993" customHeight="1" x14ac:dyDescent="0.15">
      <c r="A49" s="142">
        <v>19</v>
      </c>
      <c r="B49" s="140"/>
      <c r="C49" s="30" t="s">
        <v>12</v>
      </c>
      <c r="D49" s="46">
        <f>IF(B49="",0,D$13)</f>
        <v>0</v>
      </c>
      <c r="E49" s="47"/>
      <c r="F49" s="36" t="str">
        <f t="shared" ref="F49" si="205">IF($B49="","",(D49-(E49+G49+H49)))</f>
        <v/>
      </c>
      <c r="G49" s="47"/>
      <c r="H49" s="47"/>
      <c r="I49" s="81" t="str">
        <f t="shared" ref="I49" si="206">IF(B49="","",IF((D49-E49)=0,0,ROUNDDOWN(((F49/D49)*100),3)))</f>
        <v/>
      </c>
      <c r="J49" s="95" t="str">
        <f>IF(B49="","",$E$8)</f>
        <v/>
      </c>
      <c r="K49" s="32" t="str">
        <f>IF($B49="","",(E49+G49+H49))</f>
        <v/>
      </c>
      <c r="L49" s="32" t="str">
        <f t="shared" ref="L49" si="207">IF(B49="","",$E$8-D49)</f>
        <v/>
      </c>
      <c r="M49" s="88" t="str">
        <f t="shared" ref="M49" si="208">IF(B49="","",IF((J49-K49)=0,0,ROUNDDOWN((((O49-K49)/J49)*100),3)))</f>
        <v/>
      </c>
      <c r="N49" s="116" t="str">
        <f t="shared" ref="N49" si="209">IF(B49="","",IF(AND(M49&gt;=80,M50&gt;=80),"可","不可"))</f>
        <v/>
      </c>
      <c r="O49" s="95">
        <f t="shared" si="1"/>
        <v>0</v>
      </c>
      <c r="P49" s="32" t="str">
        <f>IF($B49="","",E49)</f>
        <v/>
      </c>
      <c r="Q49" s="76" t="str">
        <f t="shared" ref="Q49" si="210">IF(B49="","",IF(O49-(K49-P49)=0,0,ROUNDDOWN(((O49-K49)/(O49-P49)*100),3)))</f>
        <v/>
      </c>
      <c r="R49" s="138" t="str">
        <f t="shared" ref="R49" si="211">IF(B49="","",IF(Q49+Q50=0,0,ROUNDDOWN((((O49-K49)+(O50-K50))/((O49-P49)+(O50-P50))*100),3)))</f>
        <v/>
      </c>
      <c r="S49" s="118"/>
      <c r="T49" s="119"/>
      <c r="U49" s="120"/>
    </row>
    <row r="50" spans="1:21" ht="9.9499999999999993" customHeight="1" x14ac:dyDescent="0.15">
      <c r="A50" s="143"/>
      <c r="B50" s="141"/>
      <c r="C50" s="18" t="s">
        <v>13</v>
      </c>
      <c r="D50" s="48">
        <f>IF(B49="",0,D$14)</f>
        <v>0</v>
      </c>
      <c r="E50" s="41"/>
      <c r="F50" s="33" t="str">
        <f t="shared" ref="F50" si="212">IF($B49="","",(D50-(E50+G50+H50)))</f>
        <v/>
      </c>
      <c r="G50" s="41"/>
      <c r="H50" s="41"/>
      <c r="I50" s="77" t="str">
        <f t="shared" ref="I50" si="213">IF(B49="","",IF((D50-E50)=0,0,ROUNDDOWN(((F50/D50)*100),3)))</f>
        <v/>
      </c>
      <c r="J50" s="94" t="str">
        <f>IF(B49="","",$J$8)</f>
        <v/>
      </c>
      <c r="K50" s="33" t="str">
        <f>IF($B49="","",(E50+G50+H50))</f>
        <v/>
      </c>
      <c r="L50" s="33" t="str">
        <f t="shared" ref="L50" si="214">IF(B49="","",$J$8-D50)</f>
        <v/>
      </c>
      <c r="M50" s="86" t="str">
        <f t="shared" ref="M50" si="215">IF(B49="","",IF((J50-K50)=0,0,ROUNDDOWN((((O50-K50)/J50)*100),3)))</f>
        <v/>
      </c>
      <c r="N50" s="117"/>
      <c r="O50" s="94">
        <f t="shared" si="1"/>
        <v>0</v>
      </c>
      <c r="P50" s="33" t="str">
        <f>IF($B49="","",E50)</f>
        <v/>
      </c>
      <c r="Q50" s="77" t="str">
        <f t="shared" ref="Q50" si="216">IF(B49="","",IF(O50-(K50-P50)=0,0,ROUNDDOWN(((O50-K50)/(O50-P50)*100),3)))</f>
        <v/>
      </c>
      <c r="R50" s="139"/>
      <c r="S50" s="121"/>
      <c r="T50" s="122"/>
      <c r="U50" s="123"/>
    </row>
    <row r="51" spans="1:21" ht="9.9499999999999993" customHeight="1" x14ac:dyDescent="0.15">
      <c r="A51" s="142">
        <v>20</v>
      </c>
      <c r="B51" s="140"/>
      <c r="C51" s="20" t="s">
        <v>12</v>
      </c>
      <c r="D51" s="46">
        <f>IF(B51="",0,D$13)</f>
        <v>0</v>
      </c>
      <c r="E51" s="47"/>
      <c r="F51" s="36" t="str">
        <f t="shared" ref="F51" si="217">IF($B51="","",(D51-(E51+G51+H51)))</f>
        <v/>
      </c>
      <c r="G51" s="47"/>
      <c r="H51" s="47"/>
      <c r="I51" s="81" t="str">
        <f t="shared" ref="I51" si="218">IF(B51="","",IF((D51-E51)=0,0,ROUNDDOWN(((F51/D51)*100),3)))</f>
        <v/>
      </c>
      <c r="J51" s="95" t="str">
        <f>IF(B51="","",$E$8)</f>
        <v/>
      </c>
      <c r="K51" s="32" t="str">
        <f>IF($B51="","",(E51+G51+H51))</f>
        <v/>
      </c>
      <c r="L51" s="32" t="str">
        <f t="shared" ref="L51" si="219">IF(B51="","",$E$8-D51)</f>
        <v/>
      </c>
      <c r="M51" s="88" t="str">
        <f t="shared" ref="M51" si="220">IF(B51="","",IF((J51-K51)=0,0,ROUNDDOWN((((O51-K51)/J51)*100),3)))</f>
        <v/>
      </c>
      <c r="N51" s="116" t="str">
        <f t="shared" ref="N51" si="221">IF(B51="","",IF(AND(M51&gt;=80,M52&gt;=80),"可","不可"))</f>
        <v/>
      </c>
      <c r="O51" s="95">
        <f t="shared" si="1"/>
        <v>0</v>
      </c>
      <c r="P51" s="32" t="str">
        <f>IF($B51="","",E51)</f>
        <v/>
      </c>
      <c r="Q51" s="76" t="str">
        <f t="shared" ref="Q51" si="222">IF(B51="","",IF(O51-(K51-P51)=0,0,ROUNDDOWN(((O51-K51)/(O51-P51)*100),3)))</f>
        <v/>
      </c>
      <c r="R51" s="138" t="str">
        <f t="shared" ref="R51" si="223">IF(B51="","",IF(Q51+Q52=0,0,ROUNDDOWN((((O51-K51)+(O52-K52))/((O51-P51)+(O52-P52))*100),3)))</f>
        <v/>
      </c>
      <c r="S51" s="118"/>
      <c r="T51" s="119"/>
      <c r="U51" s="120"/>
    </row>
    <row r="52" spans="1:21" ht="9.9499999999999993" customHeight="1" x14ac:dyDescent="0.15">
      <c r="A52" s="143"/>
      <c r="B52" s="141"/>
      <c r="C52" s="31" t="s">
        <v>13</v>
      </c>
      <c r="D52" s="48">
        <f>IF(B51="",0,D$14)</f>
        <v>0</v>
      </c>
      <c r="E52" s="19"/>
      <c r="F52" s="33" t="str">
        <f t="shared" ref="F52" si="224">IF($B51="","",(D52-(E52+G52+H52)))</f>
        <v/>
      </c>
      <c r="G52" s="19"/>
      <c r="H52" s="19"/>
      <c r="I52" s="83" t="str">
        <f t="shared" ref="I52" si="225">IF(B51="","",IF((D52-E52)=0,0,ROUNDDOWN(((F52/D52)*100),3)))</f>
        <v/>
      </c>
      <c r="J52" s="94" t="str">
        <f>IF(B51="","",$J$8)</f>
        <v/>
      </c>
      <c r="K52" s="33" t="str">
        <f>IF($B51="","",(E52+G52+H52))</f>
        <v/>
      </c>
      <c r="L52" s="33" t="str">
        <f t="shared" ref="L52" si="226">IF(B51="","",$J$8-D52)</f>
        <v/>
      </c>
      <c r="M52" s="90" t="str">
        <f t="shared" ref="M52" si="227">IF(B51="","",IF((J52-K52)=0,0,ROUNDDOWN((((O52-K52)/J52)*100),3)))</f>
        <v/>
      </c>
      <c r="N52" s="117"/>
      <c r="O52" s="94">
        <f t="shared" si="1"/>
        <v>0</v>
      </c>
      <c r="P52" s="33" t="str">
        <f>IF($B51="","",E52)</f>
        <v/>
      </c>
      <c r="Q52" s="77" t="str">
        <f t="shared" ref="Q52" si="228">IF(B51="","",IF(O52-(K52-P52)=0,0,ROUNDDOWN(((O52-K52)/(O52-P52)*100),3)))</f>
        <v/>
      </c>
      <c r="R52" s="139"/>
      <c r="S52" s="121"/>
      <c r="T52" s="122"/>
      <c r="U52" s="123"/>
    </row>
    <row r="53" spans="1:21" ht="11.1" customHeight="1" x14ac:dyDescent="0.15">
      <c r="A53" s="28" t="s">
        <v>42</v>
      </c>
      <c r="B53" s="28"/>
      <c r="C53" s="29"/>
      <c r="D53" s="29"/>
      <c r="E53" s="29"/>
      <c r="F53" s="29"/>
      <c r="G53" s="29"/>
      <c r="H53" s="29"/>
      <c r="I53" s="29"/>
      <c r="J53" s="29"/>
      <c r="K53" s="29"/>
      <c r="L53" s="29"/>
      <c r="M53" s="29"/>
      <c r="N53" s="29"/>
      <c r="O53" s="29"/>
      <c r="P53" s="29"/>
      <c r="Q53" s="29"/>
      <c r="R53" s="29"/>
      <c r="S53" s="29"/>
      <c r="T53" s="29"/>
      <c r="U53" s="107" t="s">
        <v>14</v>
      </c>
    </row>
    <row r="54" spans="1:21" ht="11.1" customHeight="1" x14ac:dyDescent="0.15">
      <c r="A54" s="28" t="s">
        <v>41</v>
      </c>
      <c r="B54" s="28"/>
      <c r="C54" s="29"/>
      <c r="D54" s="29"/>
      <c r="E54" s="29"/>
      <c r="F54" s="29"/>
      <c r="G54" s="29"/>
      <c r="H54" s="29"/>
      <c r="I54" s="29"/>
      <c r="J54" s="29"/>
      <c r="K54" s="29"/>
      <c r="L54" s="29"/>
      <c r="M54" s="29"/>
      <c r="N54" s="29"/>
      <c r="O54" s="29"/>
      <c r="P54" s="29"/>
      <c r="Q54" s="29"/>
      <c r="R54" s="29"/>
      <c r="S54" s="29"/>
      <c r="T54" s="29"/>
      <c r="U54" s="29"/>
    </row>
    <row r="55" spans="1:21" ht="11.1" customHeight="1" x14ac:dyDescent="0.15">
      <c r="A55" s="28" t="s">
        <v>40</v>
      </c>
      <c r="B55" s="28"/>
      <c r="C55" s="29"/>
      <c r="D55" s="29"/>
      <c r="E55" s="29"/>
      <c r="F55" s="29"/>
      <c r="G55" s="29"/>
      <c r="H55" s="29"/>
      <c r="I55" s="29"/>
      <c r="J55" s="29"/>
      <c r="K55" s="29"/>
      <c r="L55" s="29"/>
      <c r="M55" s="29"/>
      <c r="N55" s="29"/>
      <c r="O55" s="29"/>
      <c r="P55" s="29"/>
      <c r="Q55" s="29"/>
      <c r="R55" s="29"/>
      <c r="S55" s="29"/>
      <c r="T55" s="29"/>
      <c r="U55" s="29"/>
    </row>
    <row r="56" spans="1:21" ht="11.1" customHeight="1" x14ac:dyDescent="0.15">
      <c r="A56" s="28" t="s">
        <v>44</v>
      </c>
    </row>
  </sheetData>
  <sheetProtection sheet="1" selectLockedCells="1"/>
  <mergeCells count="121">
    <mergeCell ref="R25:R26"/>
    <mergeCell ref="R27:R28"/>
    <mergeCell ref="R29:R30"/>
    <mergeCell ref="R31:R32"/>
    <mergeCell ref="R33:R34"/>
    <mergeCell ref="R35:R36"/>
    <mergeCell ref="R37:R38"/>
    <mergeCell ref="R39:R40"/>
    <mergeCell ref="R41:R42"/>
    <mergeCell ref="D4:J4"/>
    <mergeCell ref="D5:F5"/>
    <mergeCell ref="H5:J5"/>
    <mergeCell ref="G6:J6"/>
    <mergeCell ref="S7:U7"/>
    <mergeCell ref="A1:U2"/>
    <mergeCell ref="N43:N44"/>
    <mergeCell ref="S43:U44"/>
    <mergeCell ref="N45:N46"/>
    <mergeCell ref="S45:U46"/>
    <mergeCell ref="J10:N10"/>
    <mergeCell ref="N13:N14"/>
    <mergeCell ref="S13:U14"/>
    <mergeCell ref="N15:N16"/>
    <mergeCell ref="S15:U16"/>
    <mergeCell ref="B13:B14"/>
    <mergeCell ref="A13:A14"/>
    <mergeCell ref="A15:A16"/>
    <mergeCell ref="H8:I8"/>
    <mergeCell ref="B15:B16"/>
    <mergeCell ref="B17:B18"/>
    <mergeCell ref="A17:A18"/>
    <mergeCell ref="B10:B12"/>
    <mergeCell ref="A10:A12"/>
    <mergeCell ref="N47:N48"/>
    <mergeCell ref="S47:U48"/>
    <mergeCell ref="N49:N50"/>
    <mergeCell ref="S49:U50"/>
    <mergeCell ref="N51:N52"/>
    <mergeCell ref="S51:U52"/>
    <mergeCell ref="S31:U32"/>
    <mergeCell ref="N33:N34"/>
    <mergeCell ref="S33:U34"/>
    <mergeCell ref="N35:N36"/>
    <mergeCell ref="S35:U36"/>
    <mergeCell ref="N37:N38"/>
    <mergeCell ref="S37:U38"/>
    <mergeCell ref="N39:N40"/>
    <mergeCell ref="S39:U40"/>
    <mergeCell ref="S41:U42"/>
    <mergeCell ref="N41:N42"/>
    <mergeCell ref="N31:N32"/>
    <mergeCell ref="R43:R44"/>
    <mergeCell ref="R45:R46"/>
    <mergeCell ref="R47:R48"/>
    <mergeCell ref="R49:R50"/>
    <mergeCell ref="R51:R52"/>
    <mergeCell ref="A51:A52"/>
    <mergeCell ref="B51:B52"/>
    <mergeCell ref="A47:A48"/>
    <mergeCell ref="B47:B48"/>
    <mergeCell ref="A49:A50"/>
    <mergeCell ref="B49:B50"/>
    <mergeCell ref="A43:A44"/>
    <mergeCell ref="B43:B44"/>
    <mergeCell ref="A45:A46"/>
    <mergeCell ref="B45:B46"/>
    <mergeCell ref="D10:I10"/>
    <mergeCell ref="C8:D8"/>
    <mergeCell ref="J8:K8"/>
    <mergeCell ref="C10:C12"/>
    <mergeCell ref="E8:F8"/>
    <mergeCell ref="D6:F6"/>
    <mergeCell ref="N25:N26"/>
    <mergeCell ref="A21:A22"/>
    <mergeCell ref="B19:B20"/>
    <mergeCell ref="A19:A20"/>
    <mergeCell ref="B25:B26"/>
    <mergeCell ref="A25:A26"/>
    <mergeCell ref="S25:U26"/>
    <mergeCell ref="B21:B22"/>
    <mergeCell ref="A23:A24"/>
    <mergeCell ref="A41:A42"/>
    <mergeCell ref="B41:B42"/>
    <mergeCell ref="A39:A40"/>
    <mergeCell ref="B39:B40"/>
    <mergeCell ref="A33:A34"/>
    <mergeCell ref="B33:B34"/>
    <mergeCell ref="A35:A36"/>
    <mergeCell ref="B35:B36"/>
    <mergeCell ref="A37:A38"/>
    <mergeCell ref="B37:B38"/>
    <mergeCell ref="B23:B24"/>
    <mergeCell ref="N27:N28"/>
    <mergeCell ref="S27:U28"/>
    <mergeCell ref="N29:N30"/>
    <mergeCell ref="S29:U30"/>
    <mergeCell ref="A31:A32"/>
    <mergeCell ref="B31:B32"/>
    <mergeCell ref="A27:A28"/>
    <mergeCell ref="B27:B28"/>
    <mergeCell ref="A29:A30"/>
    <mergeCell ref="B29:B30"/>
    <mergeCell ref="O4:U4"/>
    <mergeCell ref="O5:U5"/>
    <mergeCell ref="N17:N18"/>
    <mergeCell ref="S17:U18"/>
    <mergeCell ref="N19:N20"/>
    <mergeCell ref="S19:U20"/>
    <mergeCell ref="N21:N22"/>
    <mergeCell ref="S21:U22"/>
    <mergeCell ref="N23:N24"/>
    <mergeCell ref="S23:U24"/>
    <mergeCell ref="S11:U12"/>
    <mergeCell ref="S10:U10"/>
    <mergeCell ref="O10:R10"/>
    <mergeCell ref="R13:R14"/>
    <mergeCell ref="R15:R16"/>
    <mergeCell ref="R17:R18"/>
    <mergeCell ref="R19:R20"/>
    <mergeCell ref="R21:R22"/>
    <mergeCell ref="R23:R24"/>
  </mergeCells>
  <phoneticPr fontId="1"/>
  <dataValidations count="1">
    <dataValidation type="whole" imeMode="off" operator="greaterThanOrEqual" allowBlank="1" showInputMessage="1" showErrorMessage="1" error="数字で入力してください" sqref="G13:H52 D13:E52" xr:uid="{00000000-0002-0000-0000-000000000000}">
      <formula1>0</formula1>
    </dataValidation>
  </dataValidations>
  <printOptions horizontalCentered="1" verticalCentered="1"/>
  <pageMargins left="0.39370078740157483" right="0.39370078740157483" top="0.39370078740157483" bottom="0.39370078740157483" header="0.31496062992125984" footer="0.31496062992125984"/>
  <pageSetup paperSize="9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8" tint="0.59999389629810485"/>
    <pageSetUpPr fitToPage="1"/>
  </sheetPr>
  <dimension ref="A1:U56"/>
  <sheetViews>
    <sheetView zoomScaleNormal="100" zoomScaleSheetLayoutView="100" workbookViewId="0">
      <selection activeCell="D13" sqref="D13"/>
    </sheetView>
  </sheetViews>
  <sheetFormatPr defaultRowHeight="13.5" x14ac:dyDescent="0.15"/>
  <cols>
    <col min="1" max="1" width="3.625" style="1" customWidth="1"/>
    <col min="2" max="2" width="12.625" style="1" customWidth="1"/>
    <col min="3" max="3" width="5.625" style="1" customWidth="1"/>
    <col min="4" max="21" width="6.625" style="1" customWidth="1"/>
    <col min="22" max="16384" width="9" style="1"/>
  </cols>
  <sheetData>
    <row r="1" spans="1:21" ht="12" customHeight="1" x14ac:dyDescent="0.15">
      <c r="A1" s="185" t="s">
        <v>9</v>
      </c>
      <c r="B1" s="185"/>
      <c r="C1" s="185"/>
      <c r="D1" s="185"/>
      <c r="E1" s="185"/>
      <c r="F1" s="185"/>
      <c r="G1" s="185"/>
      <c r="H1" s="185"/>
      <c r="I1" s="185"/>
      <c r="J1" s="185"/>
      <c r="K1" s="185"/>
      <c r="L1" s="185"/>
      <c r="M1" s="185"/>
      <c r="N1" s="185"/>
      <c r="O1" s="185"/>
      <c r="P1" s="185"/>
      <c r="Q1" s="185"/>
      <c r="R1" s="185"/>
      <c r="S1" s="185"/>
      <c r="T1" s="185"/>
      <c r="U1" s="185"/>
    </row>
    <row r="2" spans="1:21" ht="12" customHeight="1" x14ac:dyDescent="0.15">
      <c r="A2" s="185"/>
      <c r="B2" s="185"/>
      <c r="C2" s="185"/>
      <c r="D2" s="185"/>
      <c r="E2" s="185"/>
      <c r="F2" s="185"/>
      <c r="G2" s="185"/>
      <c r="H2" s="185"/>
      <c r="I2" s="185"/>
      <c r="J2" s="185"/>
      <c r="K2" s="185"/>
      <c r="L2" s="185"/>
      <c r="M2" s="185"/>
      <c r="N2" s="185"/>
      <c r="O2" s="185"/>
      <c r="P2" s="185"/>
      <c r="Q2" s="185"/>
      <c r="R2" s="185"/>
      <c r="S2" s="185"/>
      <c r="T2" s="185"/>
      <c r="U2" s="185"/>
    </row>
    <row r="3" spans="1:21" ht="6" customHeight="1" x14ac:dyDescent="0.15"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3"/>
      <c r="Q3" s="22"/>
      <c r="R3" s="22"/>
      <c r="S3" s="4"/>
      <c r="T3" s="4"/>
      <c r="U3" s="4"/>
    </row>
    <row r="4" spans="1:21" ht="12" customHeight="1" x14ac:dyDescent="0.15">
      <c r="B4" s="26" t="s">
        <v>22</v>
      </c>
      <c r="C4" s="53" t="s">
        <v>8</v>
      </c>
      <c r="D4" s="186" t="str">
        <f>IF('１か月目'!D4="","",'１か月目'!D4)</f>
        <v/>
      </c>
      <c r="E4" s="186"/>
      <c r="F4" s="186"/>
      <c r="G4" s="186"/>
      <c r="H4" s="186"/>
      <c r="I4" s="186"/>
      <c r="J4" s="186"/>
      <c r="K4" s="4"/>
      <c r="O4" s="174" t="str">
        <f>'１か月目'!O4:U4</f>
        <v>委託先名：</v>
      </c>
      <c r="P4" s="175"/>
      <c r="Q4" s="175"/>
      <c r="R4" s="175"/>
      <c r="S4" s="175"/>
      <c r="T4" s="175"/>
      <c r="U4" s="176"/>
    </row>
    <row r="5" spans="1:21" ht="12" customHeight="1" x14ac:dyDescent="0.15">
      <c r="B5" s="27" t="s">
        <v>21</v>
      </c>
      <c r="C5" s="23" t="s">
        <v>8</v>
      </c>
      <c r="D5" s="187" t="str">
        <f>IF('１か月目'!D5="","",'１か月目'!D5)</f>
        <v/>
      </c>
      <c r="E5" s="187"/>
      <c r="F5" s="187"/>
      <c r="G5" s="61" t="s">
        <v>7</v>
      </c>
      <c r="H5" s="187" t="str">
        <f>IF('１か月目'!H5="","",'１か月目'!H5)</f>
        <v/>
      </c>
      <c r="I5" s="187"/>
      <c r="J5" s="187"/>
      <c r="K5" s="4"/>
      <c r="O5" s="113" t="s">
        <v>26</v>
      </c>
      <c r="P5" s="114"/>
      <c r="Q5" s="114"/>
      <c r="R5" s="114"/>
      <c r="S5" s="114"/>
      <c r="T5" s="114"/>
      <c r="U5" s="115"/>
    </row>
    <row r="6" spans="1:21" ht="12" customHeight="1" x14ac:dyDescent="0.15">
      <c r="B6" s="27" t="s">
        <v>30</v>
      </c>
      <c r="C6" s="23" t="s">
        <v>8</v>
      </c>
      <c r="D6" s="154" t="e">
        <f ca="1">IF(MONTH(D5)+(K6-1)&lt;=12,MONTH(D5)+(K6-1),MONTH(D5)+(K6-1)-12)</f>
        <v>#VALUE!</v>
      </c>
      <c r="E6" s="154"/>
      <c r="F6" s="154"/>
      <c r="G6" s="158" t="e">
        <f ca="1">IF(D6="","","("&amp;IF(K6&gt;=10,"","　")&amp;K6&amp;"か月目／"&amp;IF(L6&gt;=10,"","　")&amp;L6&amp;"か月)")</f>
        <v>#VALUE!</v>
      </c>
      <c r="H6" s="158"/>
      <c r="I6" s="158"/>
      <c r="J6" s="158"/>
      <c r="K6" s="15">
        <f ca="1">VALUE(IF(LEFT(RIGHT(CELL("filename",$A$1),LEN(CELL("filename",$A$1))-FIND("か月目",CELL("filename",$A$1))+3),1)="]",MID(RIGHT(CELL("filename",$A$1),LEN(CELL("filename",$A$1))-FIND("か月目",CELL("filename",$A$1))+3),2,1),LEFT(RIGHT(CELL("filename",$A$1),LEN(CELL("filename",$A$1))-FIND("か月目",CELL("filename",$A$1))+3),2)))</f>
        <v>2</v>
      </c>
      <c r="L6" s="14" t="e">
        <f>IF(MONTH(D5)&lt;=MONTH(H5),MONTH(H5)-MONTH(D5)+1,24-MONTH(D5)+1+MONTH(H5))</f>
        <v>#VALUE!</v>
      </c>
      <c r="M6" s="14"/>
      <c r="N6" s="14"/>
      <c r="O6" s="24"/>
      <c r="P6" s="25"/>
      <c r="Q6" s="25"/>
      <c r="R6" s="25"/>
      <c r="S6" s="25"/>
      <c r="T6" s="25"/>
      <c r="U6" s="25"/>
    </row>
    <row r="7" spans="1:21" ht="12" customHeight="1" x14ac:dyDescent="0.15">
      <c r="B7" s="8"/>
      <c r="C7" s="8"/>
      <c r="D7" s="9"/>
      <c r="E7" s="9"/>
      <c r="F7" s="12"/>
      <c r="G7" s="12"/>
      <c r="H7" s="12"/>
      <c r="I7" s="11"/>
      <c r="J7" s="11"/>
      <c r="K7" s="11"/>
      <c r="L7" s="11"/>
      <c r="M7" s="11"/>
      <c r="N7" s="6"/>
      <c r="O7" s="7"/>
      <c r="P7" s="24"/>
      <c r="Q7" s="24"/>
      <c r="R7" s="24"/>
      <c r="S7" s="159" t="s">
        <v>46</v>
      </c>
      <c r="T7" s="160"/>
      <c r="U7" s="161"/>
    </row>
    <row r="8" spans="1:21" ht="3" customHeight="1" x14ac:dyDescent="0.15">
      <c r="B8" s="8"/>
      <c r="C8" s="8"/>
      <c r="D8" s="9"/>
      <c r="E8" s="9"/>
      <c r="F8" s="10"/>
      <c r="G8" s="10"/>
      <c r="H8" s="10"/>
      <c r="I8" s="8"/>
      <c r="J8" s="8"/>
      <c r="K8" s="8"/>
      <c r="L8" s="8"/>
      <c r="M8" s="8"/>
      <c r="N8" s="4"/>
      <c r="R8" s="63"/>
    </row>
    <row r="9" spans="1:21" ht="3" customHeight="1" x14ac:dyDescent="0.15"/>
    <row r="10" spans="1:21" ht="11.1" customHeight="1" x14ac:dyDescent="0.15">
      <c r="A10" s="179" t="s">
        <v>25</v>
      </c>
      <c r="B10" s="179" t="s">
        <v>10</v>
      </c>
      <c r="C10" s="181" t="s">
        <v>11</v>
      </c>
      <c r="D10" s="183" t="s">
        <v>5</v>
      </c>
      <c r="E10" s="179"/>
      <c r="F10" s="179"/>
      <c r="G10" s="179"/>
      <c r="H10" s="179"/>
      <c r="I10" s="181"/>
      <c r="J10" s="133" t="s">
        <v>37</v>
      </c>
      <c r="K10" s="134"/>
      <c r="L10" s="134"/>
      <c r="M10" s="134"/>
      <c r="N10" s="135"/>
      <c r="O10" s="171" t="s">
        <v>18</v>
      </c>
      <c r="P10" s="172"/>
      <c r="Q10" s="172"/>
      <c r="R10" s="173"/>
      <c r="S10" s="130" t="s">
        <v>6</v>
      </c>
      <c r="T10" s="131"/>
      <c r="U10" s="132"/>
    </row>
    <row r="11" spans="1:21" ht="11.1" customHeight="1" x14ac:dyDescent="0.15">
      <c r="A11" s="179"/>
      <c r="B11" s="179"/>
      <c r="C11" s="181"/>
      <c r="D11" s="98" t="s">
        <v>0</v>
      </c>
      <c r="E11" s="99" t="s">
        <v>15</v>
      </c>
      <c r="F11" s="99" t="s">
        <v>1</v>
      </c>
      <c r="G11" s="99" t="s">
        <v>2</v>
      </c>
      <c r="H11" s="99" t="s">
        <v>3</v>
      </c>
      <c r="I11" s="62" t="s">
        <v>4</v>
      </c>
      <c r="J11" s="57" t="s">
        <v>38</v>
      </c>
      <c r="K11" s="59" t="s">
        <v>24</v>
      </c>
      <c r="L11" s="59" t="s">
        <v>39</v>
      </c>
      <c r="M11" s="59" t="s">
        <v>4</v>
      </c>
      <c r="N11" s="96" t="s">
        <v>16</v>
      </c>
      <c r="O11" s="57" t="s">
        <v>17</v>
      </c>
      <c r="P11" s="99" t="s">
        <v>29</v>
      </c>
      <c r="Q11" s="102" t="s">
        <v>4</v>
      </c>
      <c r="R11" s="106"/>
      <c r="S11" s="124" t="s">
        <v>45</v>
      </c>
      <c r="T11" s="125"/>
      <c r="U11" s="126"/>
    </row>
    <row r="12" spans="1:21" ht="11.1" customHeight="1" thickBot="1" x14ac:dyDescent="0.2">
      <c r="A12" s="180"/>
      <c r="B12" s="180"/>
      <c r="C12" s="182"/>
      <c r="D12" s="100" t="s">
        <v>19</v>
      </c>
      <c r="E12" s="101" t="s">
        <v>19</v>
      </c>
      <c r="F12" s="101" t="s">
        <v>20</v>
      </c>
      <c r="G12" s="101" t="s">
        <v>19</v>
      </c>
      <c r="H12" s="101" t="s">
        <v>19</v>
      </c>
      <c r="I12" s="78" t="s">
        <v>35</v>
      </c>
      <c r="J12" s="58" t="s">
        <v>19</v>
      </c>
      <c r="K12" s="60" t="s">
        <v>23</v>
      </c>
      <c r="L12" s="60" t="s">
        <v>19</v>
      </c>
      <c r="M12" s="84" t="s">
        <v>35</v>
      </c>
      <c r="N12" s="97" t="s">
        <v>36</v>
      </c>
      <c r="O12" s="58" t="s">
        <v>19</v>
      </c>
      <c r="P12" s="101" t="s">
        <v>19</v>
      </c>
      <c r="Q12" s="84" t="s">
        <v>35</v>
      </c>
      <c r="R12" s="105" t="s">
        <v>43</v>
      </c>
      <c r="S12" s="127"/>
      <c r="T12" s="128"/>
      <c r="U12" s="129"/>
    </row>
    <row r="13" spans="1:21" ht="9.9499999999999993" customHeight="1" thickTop="1" x14ac:dyDescent="0.15">
      <c r="A13" s="142">
        <v>1</v>
      </c>
      <c r="B13" s="184" t="str">
        <f>IF('１か月目'!B13=0,"",'１か月目'!B13)</f>
        <v>z</v>
      </c>
      <c r="C13" s="17" t="s">
        <v>12</v>
      </c>
      <c r="D13" s="38"/>
      <c r="E13" s="39"/>
      <c r="F13" s="32">
        <f t="shared" ref="F13" si="0">IF($B13="","",(D13-(E13+G13+H13)))</f>
        <v>0</v>
      </c>
      <c r="G13" s="39"/>
      <c r="H13" s="39"/>
      <c r="I13" s="91">
        <f>IF(B13="","",IF((D13-E13)=0,0,ROUNDDOWN(((F13/D13)*100),3)))</f>
        <v>0</v>
      </c>
      <c r="J13" s="93">
        <f>'１か月目'!J13</f>
        <v>0</v>
      </c>
      <c r="K13" s="32">
        <f>IF($B13="","",'１か月目'!K13+(E13+G13+H13))</f>
        <v>0</v>
      </c>
      <c r="L13" s="32">
        <f>IF($B13="","",'１か月目'!L13-D13)</f>
        <v>0</v>
      </c>
      <c r="M13" s="85">
        <f>IF(B13="","",IF((J13-K13)=0,0,ROUNDDOWN((((O13-K13)/J13)*100),3)))</f>
        <v>0</v>
      </c>
      <c r="N13" s="163" t="str">
        <f>IF(B13="","",IF(AND(M13&gt;=80,M14&gt;=80),"可","不可"))</f>
        <v>不可</v>
      </c>
      <c r="O13" s="93">
        <f>'１か月目'!O13+D13</f>
        <v>0</v>
      </c>
      <c r="P13" s="32">
        <f>IF($B13="","",'１か月目'!P13+E13)</f>
        <v>0</v>
      </c>
      <c r="Q13" s="76">
        <f>IF(B13="","",IF(O13-(K13-P13)=0,0,ROUNDDOWN(((O13-K13)/(O13-P13)*100),3)))</f>
        <v>0</v>
      </c>
      <c r="R13" s="136">
        <f>IF(B13="","",IF(Q13+Q14=0,0,ROUNDDOWN((((O13-K13)+(O14-K14))/((O13-P13)+(O14-P14))*100),3)))</f>
        <v>0</v>
      </c>
      <c r="S13" s="167"/>
      <c r="T13" s="165"/>
      <c r="U13" s="166"/>
    </row>
    <row r="14" spans="1:21" ht="9.9499999999999993" customHeight="1" x14ac:dyDescent="0.15">
      <c r="A14" s="143"/>
      <c r="B14" s="178"/>
      <c r="C14" s="18" t="s">
        <v>13</v>
      </c>
      <c r="D14" s="40"/>
      <c r="E14" s="41"/>
      <c r="F14" s="33">
        <f t="shared" ref="F14" si="1">IF($B13="","",(D14-(E14+G14+H14)))</f>
        <v>0</v>
      </c>
      <c r="G14" s="41"/>
      <c r="H14" s="41"/>
      <c r="I14" s="92">
        <f>IF(B13="","",IF((D14-E14)=0,0,ROUNDDOWN(((F14/D14)*100),3)))</f>
        <v>0</v>
      </c>
      <c r="J14" s="94">
        <f>'１か月目'!J14</f>
        <v>0</v>
      </c>
      <c r="K14" s="33">
        <f>IF($B13="","",'１か月目'!K14+(E14+G14+H14))</f>
        <v>0</v>
      </c>
      <c r="L14" s="33">
        <f>IF($B13="","",'１か月目'!L14-D14)</f>
        <v>0</v>
      </c>
      <c r="M14" s="86">
        <f>IF(B13="","",IF((J14-K14)=0,0,ROUNDDOWN((((O14-K14)/J14)*100),3)))</f>
        <v>0</v>
      </c>
      <c r="N14" s="117"/>
      <c r="O14" s="94">
        <f>'１か月目'!O14+D14</f>
        <v>0</v>
      </c>
      <c r="P14" s="33">
        <f>IF($B13="","",'１か月目'!P14+E14)</f>
        <v>0</v>
      </c>
      <c r="Q14" s="77">
        <f>IF(B13="","",IF(O14-(K14-P14)=0,0,ROUNDDOWN(((O14-K14)/(O14-P14)*100),3)))</f>
        <v>0</v>
      </c>
      <c r="R14" s="137"/>
      <c r="S14" s="121"/>
      <c r="T14" s="122"/>
      <c r="U14" s="123"/>
    </row>
    <row r="15" spans="1:21" ht="9.9499999999999993" customHeight="1" x14ac:dyDescent="0.15">
      <c r="A15" s="142">
        <v>2</v>
      </c>
      <c r="B15" s="177" t="str">
        <f>IF('１か月目'!B15=0,"",'１か月目'!B15)</f>
        <v>z</v>
      </c>
      <c r="C15" s="20" t="s">
        <v>12</v>
      </c>
      <c r="D15" s="42">
        <f>IF(B15="",0,D$13)</f>
        <v>0</v>
      </c>
      <c r="E15" s="43"/>
      <c r="F15" s="34">
        <f t="shared" ref="F15" si="2">IF($B15="","",(D15-(E15+G15+H15)))</f>
        <v>0</v>
      </c>
      <c r="G15" s="43"/>
      <c r="H15" s="43"/>
      <c r="I15" s="79">
        <f t="shared" ref="I15" si="3">IF(B15="","",IF((D15-E15)=0,0,ROUNDDOWN(((F15/D15)*100),3)))</f>
        <v>0</v>
      </c>
      <c r="J15" s="95">
        <f>'１か月目'!J15</f>
        <v>0</v>
      </c>
      <c r="K15" s="32">
        <f>IF($B15="","",'１か月目'!K15+(E15+G15+H15))</f>
        <v>0</v>
      </c>
      <c r="L15" s="32">
        <f>IF($B15="","",'１か月目'!L15-D15)</f>
        <v>0</v>
      </c>
      <c r="M15" s="85">
        <f t="shared" ref="M15" si="4">IF(B15="","",IF((J15-K15)=0,0,ROUNDDOWN((((O15-K15)/J15)*100),3)))</f>
        <v>0</v>
      </c>
      <c r="N15" s="116" t="str">
        <f t="shared" ref="N15" si="5">IF(B15="","",IF(AND(M15&gt;=80,M16&gt;=80),"可","不可"))</f>
        <v>不可</v>
      </c>
      <c r="O15" s="95">
        <f>'１か月目'!O15+D15</f>
        <v>0</v>
      </c>
      <c r="P15" s="32">
        <f>IF($B15="","",'１か月目'!P15+E15)</f>
        <v>0</v>
      </c>
      <c r="Q15" s="76">
        <f t="shared" ref="Q15" si="6">IF(B15="","",IF(O15-(K15-P15)=0,0,ROUNDDOWN(((O15-K15)/(O15-P15)*100),3)))</f>
        <v>0</v>
      </c>
      <c r="R15" s="138">
        <f t="shared" ref="R15" si="7">IF(B15="","",IF(Q15+Q16=0,0,ROUNDDOWN((((O15-K15)+(O16-K16))/((O15-P15)+(O16-P16))*100),3)))</f>
        <v>0</v>
      </c>
      <c r="S15" s="118"/>
      <c r="T15" s="119"/>
      <c r="U15" s="120"/>
    </row>
    <row r="16" spans="1:21" ht="9.9499999999999993" customHeight="1" x14ac:dyDescent="0.15">
      <c r="A16" s="143"/>
      <c r="B16" s="178"/>
      <c r="C16" s="52" t="s">
        <v>13</v>
      </c>
      <c r="D16" s="44">
        <f>IF(B15="",0,D$14)</f>
        <v>0</v>
      </c>
      <c r="E16" s="45"/>
      <c r="F16" s="35">
        <f t="shared" ref="F16" si="8">IF($B15="","",(D16-(E16+G16+H16)))</f>
        <v>0</v>
      </c>
      <c r="G16" s="45"/>
      <c r="H16" s="45"/>
      <c r="I16" s="80">
        <f t="shared" ref="I16" si="9">IF(B15="","",IF((D16-E16)=0,0,ROUNDDOWN(((F16/D16)*100),3)))</f>
        <v>0</v>
      </c>
      <c r="J16" s="94">
        <f>'１か月目'!J16</f>
        <v>0</v>
      </c>
      <c r="K16" s="33">
        <f>IF($B15="","",'１か月目'!K16+(E16+G16+H16))</f>
        <v>0</v>
      </c>
      <c r="L16" s="33">
        <f>IF($B15="","",'１か月目'!L16-D16)</f>
        <v>0</v>
      </c>
      <c r="M16" s="87">
        <f t="shared" ref="M16" si="10">IF(B15="","",IF((J16-K16)=0,0,ROUNDDOWN((((O16-K16)/J16)*100),3)))</f>
        <v>0</v>
      </c>
      <c r="N16" s="117"/>
      <c r="O16" s="94">
        <f>'１か月目'!O16+D16</f>
        <v>0</v>
      </c>
      <c r="P16" s="33">
        <f>IF($B15="","",'１か月目'!P16+E16)</f>
        <v>0</v>
      </c>
      <c r="Q16" s="77">
        <f t="shared" ref="Q16" si="11">IF(B15="","",IF(O16-(K16-P16)=0,0,ROUNDDOWN(((O16-K16)/(O16-P16)*100),3)))</f>
        <v>0</v>
      </c>
      <c r="R16" s="139"/>
      <c r="S16" s="121"/>
      <c r="T16" s="122"/>
      <c r="U16" s="123"/>
    </row>
    <row r="17" spans="1:21" ht="9.9499999999999993" customHeight="1" x14ac:dyDescent="0.15">
      <c r="A17" s="142">
        <v>3</v>
      </c>
      <c r="B17" s="177" t="str">
        <f>IF('１か月目'!B17=0,"",'１か月目'!B17)</f>
        <v>z</v>
      </c>
      <c r="C17" s="51" t="s">
        <v>12</v>
      </c>
      <c r="D17" s="46">
        <f>IF(B17="",0,D$13)</f>
        <v>0</v>
      </c>
      <c r="E17" s="47"/>
      <c r="F17" s="36">
        <f t="shared" ref="F17" si="12">IF($B17="","",(D17-(E17+G17+H17)))</f>
        <v>0</v>
      </c>
      <c r="G17" s="47"/>
      <c r="H17" s="47"/>
      <c r="I17" s="81">
        <f t="shared" ref="I17" si="13">IF(B17="","",IF((D17-E17)=0,0,ROUNDDOWN(((F17/D17)*100),3)))</f>
        <v>0</v>
      </c>
      <c r="J17" s="95">
        <f>'１か月目'!J17</f>
        <v>0</v>
      </c>
      <c r="K17" s="32">
        <f>IF($B17="","",'１か月目'!K17+(E17+G17+H17))</f>
        <v>0</v>
      </c>
      <c r="L17" s="32">
        <f>IF($B17="","",'１か月目'!L17-D17)</f>
        <v>0</v>
      </c>
      <c r="M17" s="88">
        <f t="shared" ref="M17" si="14">IF(B17="","",IF((J17-K17)=0,0,ROUNDDOWN((((O17-K17)/J17)*100),3)))</f>
        <v>0</v>
      </c>
      <c r="N17" s="116" t="str">
        <f t="shared" ref="N17" si="15">IF(B17="","",IF(AND(M17&gt;=80,M18&gt;=80),"可","不可"))</f>
        <v>不可</v>
      </c>
      <c r="O17" s="95">
        <f>'１か月目'!O17+D17</f>
        <v>0</v>
      </c>
      <c r="P17" s="32">
        <f>IF($B17="","",'１か月目'!P17+E17)</f>
        <v>0</v>
      </c>
      <c r="Q17" s="76">
        <f t="shared" ref="Q17" si="16">IF(B17="","",IF(O17-(K17-P17)=0,0,ROUNDDOWN(((O17-K17)/(O17-P17)*100),3)))</f>
        <v>0</v>
      </c>
      <c r="R17" s="138">
        <f t="shared" ref="R17" si="17">IF(B17="","",IF(Q17+Q18=0,0,ROUNDDOWN((((O17-K17)+(O18-K18))/((O17-P17)+(O18-P18))*100),3)))</f>
        <v>0</v>
      </c>
      <c r="S17" s="118"/>
      <c r="T17" s="119"/>
      <c r="U17" s="120"/>
    </row>
    <row r="18" spans="1:21" ht="9.9499999999999993" customHeight="1" x14ac:dyDescent="0.15">
      <c r="A18" s="143"/>
      <c r="B18" s="178"/>
      <c r="C18" s="18" t="s">
        <v>13</v>
      </c>
      <c r="D18" s="48">
        <f>IF(B17="",0,D$14)</f>
        <v>0</v>
      </c>
      <c r="E18" s="41"/>
      <c r="F18" s="33">
        <f t="shared" ref="F18" si="18">IF($B17="","",(D18-(E18+G18+H18)))</f>
        <v>0</v>
      </c>
      <c r="G18" s="41"/>
      <c r="H18" s="41"/>
      <c r="I18" s="77">
        <f t="shared" ref="I18" si="19">IF(B17="","",IF((D18-E18)=0,0,ROUNDDOWN(((F18/D18)*100),3)))</f>
        <v>0</v>
      </c>
      <c r="J18" s="94">
        <f>'１か月目'!J18</f>
        <v>0</v>
      </c>
      <c r="K18" s="33">
        <f>IF($B17="","",'１か月目'!K18+(E18+G18+H18))</f>
        <v>0</v>
      </c>
      <c r="L18" s="33">
        <f>IF($B17="","",'１か月目'!L18-D18)</f>
        <v>0</v>
      </c>
      <c r="M18" s="86">
        <f t="shared" ref="M18" si="20">IF(B17="","",IF((J18-K18)=0,0,ROUNDDOWN((((O18-K18)/J18)*100),3)))</f>
        <v>0</v>
      </c>
      <c r="N18" s="117"/>
      <c r="O18" s="94">
        <f>'１か月目'!O18+D18</f>
        <v>0</v>
      </c>
      <c r="P18" s="33">
        <f>IF($B17="","",'１か月目'!P18+E18)</f>
        <v>0</v>
      </c>
      <c r="Q18" s="77">
        <f t="shared" ref="Q18" si="21">IF(B17="","",IF(O18-(K18-P18)=0,0,ROUNDDOWN(((O18-K18)/(O18-P18)*100),3)))</f>
        <v>0</v>
      </c>
      <c r="R18" s="139"/>
      <c r="S18" s="121"/>
      <c r="T18" s="122"/>
      <c r="U18" s="123"/>
    </row>
    <row r="19" spans="1:21" ht="9.9499999999999993" customHeight="1" x14ac:dyDescent="0.15">
      <c r="A19" s="142">
        <v>4</v>
      </c>
      <c r="B19" s="177" t="str">
        <f>IF('１か月目'!B19=0,"",'１か月目'!B19)</f>
        <v/>
      </c>
      <c r="C19" s="20" t="s">
        <v>12</v>
      </c>
      <c r="D19" s="42">
        <f>IF(B19="",0,D$13)</f>
        <v>0</v>
      </c>
      <c r="E19" s="43"/>
      <c r="F19" s="34" t="str">
        <f>IF($B19="","",(D19-(E19+G19+H19)))</f>
        <v/>
      </c>
      <c r="G19" s="43"/>
      <c r="H19" s="43"/>
      <c r="I19" s="79" t="str">
        <f t="shared" ref="I19" si="22">IF(B19="","",IF((D19-E19)=0,0,ROUNDDOWN(((F19/D19)*100),3)))</f>
        <v/>
      </c>
      <c r="J19" s="95" t="str">
        <f>'１か月目'!J19</f>
        <v/>
      </c>
      <c r="K19" s="32" t="str">
        <f>IF($B19="","",'１か月目'!K19+(E19+G19+H19))</f>
        <v/>
      </c>
      <c r="L19" s="32" t="str">
        <f>IF($B19="","",'１か月目'!L19-D19)</f>
        <v/>
      </c>
      <c r="M19" s="85" t="str">
        <f t="shared" ref="M19" si="23">IF(B19="","",IF((J19-K19)=0,0,ROUNDDOWN((((O19-K19)/J19)*100),3)))</f>
        <v/>
      </c>
      <c r="N19" s="116" t="str">
        <f t="shared" ref="N19" si="24">IF(B19="","",IF(AND(M19&gt;=80,M20&gt;=80),"可","不可"))</f>
        <v/>
      </c>
      <c r="O19" s="95">
        <f>'１か月目'!O19+D19</f>
        <v>0</v>
      </c>
      <c r="P19" s="32" t="str">
        <f>IF($B19="","",'１か月目'!P19+E19)</f>
        <v/>
      </c>
      <c r="Q19" s="76" t="str">
        <f t="shared" ref="Q19" si="25">IF(B19="","",IF(O19-(K19-P19)=0,0,ROUNDDOWN(((O19-K19)/(O19-P19)*100),3)))</f>
        <v/>
      </c>
      <c r="R19" s="138" t="str">
        <f t="shared" ref="R19" si="26">IF(B19="","",IF(Q19+Q20=0,0,ROUNDDOWN((((O19-K19)+(O20-K20))/((O19-P19)+(O20-P20))*100),3)))</f>
        <v/>
      </c>
      <c r="S19" s="118"/>
      <c r="T19" s="119"/>
      <c r="U19" s="120"/>
    </row>
    <row r="20" spans="1:21" ht="9.9499999999999993" customHeight="1" x14ac:dyDescent="0.15">
      <c r="A20" s="143"/>
      <c r="B20" s="178"/>
      <c r="C20" s="52" t="s">
        <v>13</v>
      </c>
      <c r="D20" s="44">
        <f>IF(B19="",0,D$14)</f>
        <v>0</v>
      </c>
      <c r="E20" s="45"/>
      <c r="F20" s="35" t="str">
        <f>IF($B19="","",(D20-(E20+G20+H20)))</f>
        <v/>
      </c>
      <c r="G20" s="45"/>
      <c r="H20" s="45"/>
      <c r="I20" s="80" t="str">
        <f t="shared" ref="I20" si="27">IF(B19="","",IF((D20-E20)=0,0,ROUNDDOWN(((F20/D20)*100),3)))</f>
        <v/>
      </c>
      <c r="J20" s="94" t="str">
        <f>'１か月目'!J20</f>
        <v/>
      </c>
      <c r="K20" s="33" t="str">
        <f>IF($B19="","",'１か月目'!K20+(E20+G20+H20))</f>
        <v/>
      </c>
      <c r="L20" s="33" t="str">
        <f>IF($B19="","",'１か月目'!L20-D20)</f>
        <v/>
      </c>
      <c r="M20" s="87" t="str">
        <f t="shared" ref="M20" si="28">IF(B19="","",IF((J20-K20)=0,0,ROUNDDOWN((((O20-K20)/J20)*100),3)))</f>
        <v/>
      </c>
      <c r="N20" s="117"/>
      <c r="O20" s="94">
        <f>'１か月目'!O20+D20</f>
        <v>0</v>
      </c>
      <c r="P20" s="33" t="str">
        <f>IF($B19="","",'１か月目'!P20+E20)</f>
        <v/>
      </c>
      <c r="Q20" s="77" t="str">
        <f t="shared" ref="Q20" si="29">IF(B19="","",IF(O20-(K20-P20)=0,0,ROUNDDOWN(((O20-K20)/(O20-P20)*100),3)))</f>
        <v/>
      </c>
      <c r="R20" s="139"/>
      <c r="S20" s="121"/>
      <c r="T20" s="122"/>
      <c r="U20" s="123"/>
    </row>
    <row r="21" spans="1:21" ht="9.9499999999999993" customHeight="1" x14ac:dyDescent="0.15">
      <c r="A21" s="142">
        <v>5</v>
      </c>
      <c r="B21" s="177" t="str">
        <f>IF('１か月目'!B21=0,"",'１か月目'!B21)</f>
        <v/>
      </c>
      <c r="C21" s="51" t="s">
        <v>12</v>
      </c>
      <c r="D21" s="46">
        <f>IF(B21="",0,D$13)</f>
        <v>0</v>
      </c>
      <c r="E21" s="47"/>
      <c r="F21" s="36" t="str">
        <f t="shared" ref="F21" si="30">IF($B21="","",(D21-(E21+G21+H21)))</f>
        <v/>
      </c>
      <c r="G21" s="47"/>
      <c r="H21" s="47"/>
      <c r="I21" s="81" t="str">
        <f t="shared" ref="I21" si="31">IF(B21="","",IF((D21-E21)=0,0,ROUNDDOWN(((F21/D21)*100),3)))</f>
        <v/>
      </c>
      <c r="J21" s="95" t="str">
        <f>'１か月目'!J21</f>
        <v/>
      </c>
      <c r="K21" s="32" t="str">
        <f>IF($B21="","",'１か月目'!K21+(E21+G21+H21))</f>
        <v/>
      </c>
      <c r="L21" s="32" t="str">
        <f>IF($B21="","",'１か月目'!L21-D21)</f>
        <v/>
      </c>
      <c r="M21" s="88" t="str">
        <f t="shared" ref="M21" si="32">IF(B21="","",IF((J21-K21)=0,0,ROUNDDOWN((((O21-K21)/J21)*100),3)))</f>
        <v/>
      </c>
      <c r="N21" s="116" t="str">
        <f t="shared" ref="N21" si="33">IF(B21="","",IF(AND(M21&gt;=80,M22&gt;=80),"可","不可"))</f>
        <v/>
      </c>
      <c r="O21" s="95">
        <f>'１か月目'!O21+D21</f>
        <v>0</v>
      </c>
      <c r="P21" s="32" t="str">
        <f>IF($B21="","",'１か月目'!P21+E21)</f>
        <v/>
      </c>
      <c r="Q21" s="76" t="str">
        <f t="shared" ref="Q21" si="34">IF(B21="","",IF(O21-(K21-P21)=0,0,ROUNDDOWN(((O21-K21)/(O21-P21)*100),3)))</f>
        <v/>
      </c>
      <c r="R21" s="138" t="str">
        <f t="shared" ref="R21" si="35">IF(B21="","",IF(Q21+Q22=0,0,ROUNDDOWN((((O21-K21)+(O22-K22))/((O21-P21)+(O22-P22))*100),3)))</f>
        <v/>
      </c>
      <c r="S21" s="118"/>
      <c r="T21" s="119"/>
      <c r="U21" s="120"/>
    </row>
    <row r="22" spans="1:21" ht="9.9499999999999993" customHeight="1" x14ac:dyDescent="0.15">
      <c r="A22" s="143"/>
      <c r="B22" s="178"/>
      <c r="C22" s="18" t="s">
        <v>13</v>
      </c>
      <c r="D22" s="48">
        <f>IF(B21="",0,D$14)</f>
        <v>0</v>
      </c>
      <c r="E22" s="41"/>
      <c r="F22" s="33" t="str">
        <f t="shared" ref="F22" si="36">IF($B21="","",(D22-(E22+G22+H22)))</f>
        <v/>
      </c>
      <c r="G22" s="41"/>
      <c r="H22" s="41"/>
      <c r="I22" s="77" t="str">
        <f t="shared" ref="I22" si="37">IF(B21="","",IF((D22-E22)=0,0,ROUNDDOWN(((F22/D22)*100),3)))</f>
        <v/>
      </c>
      <c r="J22" s="94" t="str">
        <f>'１か月目'!J22</f>
        <v/>
      </c>
      <c r="K22" s="33" t="str">
        <f>IF($B21="","",'１か月目'!K22+(E22+G22+H22))</f>
        <v/>
      </c>
      <c r="L22" s="33" t="str">
        <f>IF($B21="","",'１か月目'!L22-D22)</f>
        <v/>
      </c>
      <c r="M22" s="86" t="str">
        <f t="shared" ref="M22" si="38">IF(B21="","",IF((J22-K22)=0,0,ROUNDDOWN((((O22-K22)/J22)*100),3)))</f>
        <v/>
      </c>
      <c r="N22" s="117"/>
      <c r="O22" s="94">
        <f>'１か月目'!O22+D22</f>
        <v>0</v>
      </c>
      <c r="P22" s="33" t="str">
        <f>IF($B21="","",'１か月目'!P22+E22)</f>
        <v/>
      </c>
      <c r="Q22" s="77" t="str">
        <f t="shared" ref="Q22" si="39">IF(B21="","",IF(O22-(K22-P22)=0,0,ROUNDDOWN(((O22-K22)/(O22-P22)*100),3)))</f>
        <v/>
      </c>
      <c r="R22" s="139"/>
      <c r="S22" s="121"/>
      <c r="T22" s="122"/>
      <c r="U22" s="123"/>
    </row>
    <row r="23" spans="1:21" ht="9.9499999999999993" customHeight="1" x14ac:dyDescent="0.15">
      <c r="A23" s="142">
        <v>6</v>
      </c>
      <c r="B23" s="177" t="str">
        <f>IF('１か月目'!B23=0,"",'１か月目'!B23)</f>
        <v/>
      </c>
      <c r="C23" s="20" t="s">
        <v>12</v>
      </c>
      <c r="D23" s="42">
        <f>IF(B23="",0,D$13)</f>
        <v>0</v>
      </c>
      <c r="E23" s="43"/>
      <c r="F23" s="34" t="str">
        <f t="shared" ref="F23" si="40">IF($B23="","",(D23-(E23+G23+H23)))</f>
        <v/>
      </c>
      <c r="G23" s="43"/>
      <c r="H23" s="43"/>
      <c r="I23" s="79" t="str">
        <f t="shared" ref="I23" si="41">IF(B23="","",IF((D23-E23)=0,0,ROUNDDOWN(((F23/D23)*100),3)))</f>
        <v/>
      </c>
      <c r="J23" s="95" t="str">
        <f>'１か月目'!J23</f>
        <v/>
      </c>
      <c r="K23" s="32" t="str">
        <f>IF($B23="","",'１か月目'!K23+(E23+G23+H23))</f>
        <v/>
      </c>
      <c r="L23" s="32" t="str">
        <f>IF($B23="","",'１か月目'!L23-D23)</f>
        <v/>
      </c>
      <c r="M23" s="85" t="str">
        <f t="shared" ref="M23" si="42">IF(B23="","",IF((J23-K23)=0,0,ROUNDDOWN((((O23-K23)/J23)*100),3)))</f>
        <v/>
      </c>
      <c r="N23" s="116" t="str">
        <f t="shared" ref="N23" si="43">IF(B23="","",IF(AND(M23&gt;=80,M24&gt;=80),"可","不可"))</f>
        <v/>
      </c>
      <c r="O23" s="95">
        <f>'１か月目'!O23+D23</f>
        <v>0</v>
      </c>
      <c r="P23" s="32" t="str">
        <f>IF($B23="","",'１か月目'!P23+E23)</f>
        <v/>
      </c>
      <c r="Q23" s="76" t="str">
        <f t="shared" ref="Q23" si="44">IF(B23="","",IF(O23-(K23-P23)=0,0,ROUNDDOWN(((O23-K23)/(O23-P23)*100),3)))</f>
        <v/>
      </c>
      <c r="R23" s="138" t="str">
        <f t="shared" ref="R23" si="45">IF(B23="","",IF(Q23+Q24=0,0,ROUNDDOWN((((O23-K23)+(O24-K24))/((O23-P23)+(O24-P24))*100),3)))</f>
        <v/>
      </c>
      <c r="S23" s="118"/>
      <c r="T23" s="119"/>
      <c r="U23" s="120"/>
    </row>
    <row r="24" spans="1:21" ht="9.9499999999999993" customHeight="1" x14ac:dyDescent="0.15">
      <c r="A24" s="143"/>
      <c r="B24" s="178"/>
      <c r="C24" s="52" t="s">
        <v>13</v>
      </c>
      <c r="D24" s="44">
        <f>IF(B23="",0,D$14)</f>
        <v>0</v>
      </c>
      <c r="E24" s="45"/>
      <c r="F24" s="35" t="str">
        <f t="shared" ref="F24" si="46">IF($B23="","",(D24-(E24+G24+H24)))</f>
        <v/>
      </c>
      <c r="G24" s="45"/>
      <c r="H24" s="45"/>
      <c r="I24" s="80" t="str">
        <f t="shared" ref="I24" si="47">IF(B23="","",IF((D24-E24)=0,0,ROUNDDOWN(((F24/D24)*100),3)))</f>
        <v/>
      </c>
      <c r="J24" s="94" t="str">
        <f>'１か月目'!J24</f>
        <v/>
      </c>
      <c r="K24" s="33" t="str">
        <f>IF($B23="","",'１か月目'!K24+(E24+G24+H24))</f>
        <v/>
      </c>
      <c r="L24" s="33" t="str">
        <f>IF($B23="","",'１か月目'!L24-D24)</f>
        <v/>
      </c>
      <c r="M24" s="87" t="str">
        <f t="shared" ref="M24" si="48">IF(B23="","",IF((J24-K24)=0,0,ROUNDDOWN((((O24-K24)/J24)*100),3)))</f>
        <v/>
      </c>
      <c r="N24" s="117"/>
      <c r="O24" s="94">
        <f>'１か月目'!O24+D24</f>
        <v>0</v>
      </c>
      <c r="P24" s="33" t="str">
        <f>IF($B23="","",'１か月目'!P24+E24)</f>
        <v/>
      </c>
      <c r="Q24" s="77" t="str">
        <f t="shared" ref="Q24" si="49">IF(B23="","",IF(O24-(K24-P24)=0,0,ROUNDDOWN(((O24-K24)/(O24-P24)*100),3)))</f>
        <v/>
      </c>
      <c r="R24" s="139"/>
      <c r="S24" s="121"/>
      <c r="T24" s="122"/>
      <c r="U24" s="123"/>
    </row>
    <row r="25" spans="1:21" ht="9.9499999999999993" customHeight="1" x14ac:dyDescent="0.15">
      <c r="A25" s="142">
        <v>7</v>
      </c>
      <c r="B25" s="177" t="str">
        <f>IF('１か月目'!B25=0,"",'１か月目'!B25)</f>
        <v/>
      </c>
      <c r="C25" s="51" t="s">
        <v>12</v>
      </c>
      <c r="D25" s="46">
        <f>IF(B25="",0,D$13)</f>
        <v>0</v>
      </c>
      <c r="E25" s="47"/>
      <c r="F25" s="36" t="str">
        <f t="shared" ref="F25" si="50">IF($B25="","",(D25-(E25+G25+H25)))</f>
        <v/>
      </c>
      <c r="G25" s="47"/>
      <c r="H25" s="47"/>
      <c r="I25" s="81" t="str">
        <f t="shared" ref="I25" si="51">IF(B25="","",IF((D25-E25)=0,0,ROUNDDOWN(((F25/D25)*100),3)))</f>
        <v/>
      </c>
      <c r="J25" s="95" t="str">
        <f>'１か月目'!J25</f>
        <v/>
      </c>
      <c r="K25" s="32" t="str">
        <f>IF($B25="","",'１か月目'!K25+(E25+G25+H25))</f>
        <v/>
      </c>
      <c r="L25" s="32" t="str">
        <f>IF($B25="","",'１か月目'!L25-D25)</f>
        <v/>
      </c>
      <c r="M25" s="88" t="str">
        <f t="shared" ref="M25" si="52">IF(B25="","",IF((J25-K25)=0,0,ROUNDDOWN((((O25-K25)/J25)*100),3)))</f>
        <v/>
      </c>
      <c r="N25" s="116" t="str">
        <f t="shared" ref="N25" si="53">IF(B25="","",IF(AND(M25&gt;=80,M26&gt;=80),"可","不可"))</f>
        <v/>
      </c>
      <c r="O25" s="95">
        <f>'１か月目'!O25+D25</f>
        <v>0</v>
      </c>
      <c r="P25" s="32" t="str">
        <f>IF($B25="","",'１か月目'!P25+E25)</f>
        <v/>
      </c>
      <c r="Q25" s="76" t="str">
        <f t="shared" ref="Q25" si="54">IF(B25="","",IF(O25-(K25-P25)=0,0,ROUNDDOWN(((O25-K25)/(O25-P25)*100),3)))</f>
        <v/>
      </c>
      <c r="R25" s="138" t="str">
        <f t="shared" ref="R25" si="55">IF(B25="","",IF(Q25+Q26=0,0,ROUNDDOWN((((O25-K25)+(O26-K26))/((O25-P25)+(O26-P26))*100),3)))</f>
        <v/>
      </c>
      <c r="S25" s="118"/>
      <c r="T25" s="119"/>
      <c r="U25" s="120"/>
    </row>
    <row r="26" spans="1:21" ht="9.9499999999999993" customHeight="1" x14ac:dyDescent="0.15">
      <c r="A26" s="143"/>
      <c r="B26" s="178"/>
      <c r="C26" s="18" t="s">
        <v>13</v>
      </c>
      <c r="D26" s="48">
        <f>IF(B25="",0,D$14)</f>
        <v>0</v>
      </c>
      <c r="E26" s="41"/>
      <c r="F26" s="33" t="str">
        <f t="shared" ref="F26" si="56">IF($B25="","",(D26-(E26+G26+H26)))</f>
        <v/>
      </c>
      <c r="G26" s="41"/>
      <c r="H26" s="41"/>
      <c r="I26" s="77" t="str">
        <f t="shared" ref="I26" si="57">IF(B25="","",IF((D26-E26)=0,0,ROUNDDOWN(((F26/D26)*100),3)))</f>
        <v/>
      </c>
      <c r="J26" s="94" t="str">
        <f>'１か月目'!J26</f>
        <v/>
      </c>
      <c r="K26" s="33" t="str">
        <f>IF($B25="","",'１か月目'!K26+(E26+G26+H26))</f>
        <v/>
      </c>
      <c r="L26" s="33" t="str">
        <f>IF($B25="","",'１か月目'!L26-D26)</f>
        <v/>
      </c>
      <c r="M26" s="86" t="str">
        <f t="shared" ref="M26" si="58">IF(B25="","",IF((J26-K26)=0,0,ROUNDDOWN((((O26-K26)/J26)*100),3)))</f>
        <v/>
      </c>
      <c r="N26" s="117"/>
      <c r="O26" s="94">
        <f>'１か月目'!O26+D26</f>
        <v>0</v>
      </c>
      <c r="P26" s="33" t="str">
        <f>IF($B25="","",'１か月目'!P26+E26)</f>
        <v/>
      </c>
      <c r="Q26" s="77" t="str">
        <f t="shared" ref="Q26" si="59">IF(B25="","",IF(O26-(K26-P26)=0,0,ROUNDDOWN(((O26-K26)/(O26-P26)*100),3)))</f>
        <v/>
      </c>
      <c r="R26" s="139"/>
      <c r="S26" s="121"/>
      <c r="T26" s="122"/>
      <c r="U26" s="123"/>
    </row>
    <row r="27" spans="1:21" ht="9.9499999999999993" customHeight="1" x14ac:dyDescent="0.15">
      <c r="A27" s="142">
        <v>8</v>
      </c>
      <c r="B27" s="177" t="str">
        <f>IF('１か月目'!B27=0,"",'１か月目'!B27)</f>
        <v/>
      </c>
      <c r="C27" s="20" t="s">
        <v>12</v>
      </c>
      <c r="D27" s="42">
        <f>IF(B27="",0,D$13)</f>
        <v>0</v>
      </c>
      <c r="E27" s="43"/>
      <c r="F27" s="34" t="str">
        <f t="shared" ref="F27" si="60">IF($B27="","",(D27-(E27+G27+H27)))</f>
        <v/>
      </c>
      <c r="G27" s="43"/>
      <c r="H27" s="43"/>
      <c r="I27" s="79" t="str">
        <f t="shared" ref="I27" si="61">IF(B27="","",IF((D27-E27)=0,0,ROUNDDOWN(((F27/D27)*100),3)))</f>
        <v/>
      </c>
      <c r="J27" s="95" t="str">
        <f>'１か月目'!J27</f>
        <v/>
      </c>
      <c r="K27" s="32" t="str">
        <f>IF($B27="","",'１か月目'!K27+(E27+G27+H27))</f>
        <v/>
      </c>
      <c r="L27" s="32" t="str">
        <f>IF($B27="","",'１か月目'!L27-D27)</f>
        <v/>
      </c>
      <c r="M27" s="85" t="str">
        <f t="shared" ref="M27" si="62">IF(B27="","",IF((J27-K27)=0,0,ROUNDDOWN((((O27-K27)/J27)*100),3)))</f>
        <v/>
      </c>
      <c r="N27" s="116" t="str">
        <f t="shared" ref="N27" si="63">IF(B27="","",IF(AND(M27&gt;=80,M28&gt;=80),"可","不可"))</f>
        <v/>
      </c>
      <c r="O27" s="95">
        <f>'１か月目'!O27+D27</f>
        <v>0</v>
      </c>
      <c r="P27" s="32" t="str">
        <f>IF($B27="","",'１か月目'!P27+E27)</f>
        <v/>
      </c>
      <c r="Q27" s="76" t="str">
        <f t="shared" ref="Q27" si="64">IF(B27="","",IF(O27-(K27-P27)=0,0,ROUNDDOWN(((O27-K27)/(O27-P27)*100),3)))</f>
        <v/>
      </c>
      <c r="R27" s="138" t="str">
        <f t="shared" ref="R27" si="65">IF(B27="","",IF(Q27+Q28=0,0,ROUNDDOWN((((O27-K27)+(O28-K28))/((O27-P27)+(O28-P28))*100),3)))</f>
        <v/>
      </c>
      <c r="S27" s="118"/>
      <c r="T27" s="119"/>
      <c r="U27" s="120"/>
    </row>
    <row r="28" spans="1:21" ht="9.9499999999999993" customHeight="1" x14ac:dyDescent="0.15">
      <c r="A28" s="143"/>
      <c r="B28" s="178"/>
      <c r="C28" s="52" t="s">
        <v>13</v>
      </c>
      <c r="D28" s="44">
        <f>IF(B27="",0,D$14)</f>
        <v>0</v>
      </c>
      <c r="E28" s="45"/>
      <c r="F28" s="35" t="str">
        <f t="shared" ref="F28" si="66">IF($B27="","",(D28-(E28+G28+H28)))</f>
        <v/>
      </c>
      <c r="G28" s="45"/>
      <c r="H28" s="45"/>
      <c r="I28" s="80" t="str">
        <f t="shared" ref="I28" si="67">IF(B27="","",IF((D28-E28)=0,0,ROUNDDOWN(((F28/D28)*100),3)))</f>
        <v/>
      </c>
      <c r="J28" s="94" t="str">
        <f>'１か月目'!J28</f>
        <v/>
      </c>
      <c r="K28" s="33" t="str">
        <f>IF($B27="","",'１か月目'!K28+(E28+G28+H28))</f>
        <v/>
      </c>
      <c r="L28" s="33" t="str">
        <f>IF($B27="","",'１か月目'!L28-D28)</f>
        <v/>
      </c>
      <c r="M28" s="87" t="str">
        <f t="shared" ref="M28" si="68">IF(B27="","",IF((J28-K28)=0,0,ROUNDDOWN((((O28-K28)/J28)*100),3)))</f>
        <v/>
      </c>
      <c r="N28" s="117"/>
      <c r="O28" s="94">
        <f>'１か月目'!O28+D28</f>
        <v>0</v>
      </c>
      <c r="P28" s="33" t="str">
        <f>IF($B27="","",'１か月目'!P28+E28)</f>
        <v/>
      </c>
      <c r="Q28" s="77" t="str">
        <f t="shared" ref="Q28" si="69">IF(B27="","",IF(O28-(K28-P28)=0,0,ROUNDDOWN(((O28-K28)/(O28-P28)*100),3)))</f>
        <v/>
      </c>
      <c r="R28" s="139"/>
      <c r="S28" s="121"/>
      <c r="T28" s="122"/>
      <c r="U28" s="123"/>
    </row>
    <row r="29" spans="1:21" ht="9.9499999999999993" customHeight="1" x14ac:dyDescent="0.15">
      <c r="A29" s="142">
        <v>9</v>
      </c>
      <c r="B29" s="177" t="str">
        <f>IF('１か月目'!B29=0,"",'１か月目'!B29)</f>
        <v/>
      </c>
      <c r="C29" s="51" t="s">
        <v>12</v>
      </c>
      <c r="D29" s="46">
        <f>IF(B29="",0,D$13)</f>
        <v>0</v>
      </c>
      <c r="E29" s="47"/>
      <c r="F29" s="36" t="str">
        <f t="shared" ref="F29" si="70">IF($B29="","",(D29-(E29+G29+H29)))</f>
        <v/>
      </c>
      <c r="G29" s="47"/>
      <c r="H29" s="47"/>
      <c r="I29" s="81" t="str">
        <f t="shared" ref="I29" si="71">IF(B29="","",IF((D29-E29)=0,0,ROUNDDOWN(((F29/D29)*100),3)))</f>
        <v/>
      </c>
      <c r="J29" s="95" t="str">
        <f>'１か月目'!J29</f>
        <v/>
      </c>
      <c r="K29" s="32" t="str">
        <f>IF($B29="","",'１か月目'!K29+(E29+G29+H29))</f>
        <v/>
      </c>
      <c r="L29" s="32" t="str">
        <f>IF($B29="","",'１か月目'!L29-D29)</f>
        <v/>
      </c>
      <c r="M29" s="88" t="str">
        <f t="shared" ref="M29" si="72">IF(B29="","",IF((J29-K29)=0,0,ROUNDDOWN((((O29-K29)/J29)*100),3)))</f>
        <v/>
      </c>
      <c r="N29" s="116" t="str">
        <f t="shared" ref="N29" si="73">IF(B29="","",IF(AND(M29&gt;=80,M30&gt;=80),"可","不可"))</f>
        <v/>
      </c>
      <c r="O29" s="95">
        <f>'１か月目'!O29+D29</f>
        <v>0</v>
      </c>
      <c r="P29" s="32" t="str">
        <f>IF($B29="","",'１か月目'!P29+E29)</f>
        <v/>
      </c>
      <c r="Q29" s="76" t="str">
        <f t="shared" ref="Q29" si="74">IF(B29="","",IF(O29-(K29-P29)=0,0,ROUNDDOWN(((O29-K29)/(O29-P29)*100),3)))</f>
        <v/>
      </c>
      <c r="R29" s="138" t="str">
        <f t="shared" ref="R29" si="75">IF(B29="","",IF(Q29+Q30=0,0,ROUNDDOWN((((O29-K29)+(O30-K30))/((O29-P29)+(O30-P30))*100),3)))</f>
        <v/>
      </c>
      <c r="S29" s="118"/>
      <c r="T29" s="119"/>
      <c r="U29" s="120"/>
    </row>
    <row r="30" spans="1:21" ht="9.9499999999999993" customHeight="1" x14ac:dyDescent="0.15">
      <c r="A30" s="143"/>
      <c r="B30" s="178"/>
      <c r="C30" s="18" t="s">
        <v>13</v>
      </c>
      <c r="D30" s="48">
        <f>IF(B29="",0,D$14)</f>
        <v>0</v>
      </c>
      <c r="E30" s="41"/>
      <c r="F30" s="33" t="str">
        <f t="shared" ref="F30" si="76">IF($B29="","",(D30-(E30+G30+H30)))</f>
        <v/>
      </c>
      <c r="G30" s="41"/>
      <c r="H30" s="41"/>
      <c r="I30" s="77" t="str">
        <f t="shared" ref="I30" si="77">IF(B29="","",IF((D30-E30)=0,0,ROUNDDOWN(((F30/D30)*100),3)))</f>
        <v/>
      </c>
      <c r="J30" s="94" t="str">
        <f>'１か月目'!J30</f>
        <v/>
      </c>
      <c r="K30" s="33" t="str">
        <f>IF($B29="","",'１か月目'!K30+(E30+G30+H30))</f>
        <v/>
      </c>
      <c r="L30" s="33" t="str">
        <f>IF($B29="","",'１か月目'!L30-D30)</f>
        <v/>
      </c>
      <c r="M30" s="86" t="str">
        <f t="shared" ref="M30" si="78">IF(B29="","",IF((J30-K30)=0,0,ROUNDDOWN((((O30-K30)/J30)*100),3)))</f>
        <v/>
      </c>
      <c r="N30" s="117"/>
      <c r="O30" s="94">
        <f>'１か月目'!O30+D30</f>
        <v>0</v>
      </c>
      <c r="P30" s="33" t="str">
        <f>IF($B29="","",'１か月目'!P30+E30)</f>
        <v/>
      </c>
      <c r="Q30" s="77" t="str">
        <f t="shared" ref="Q30" si="79">IF(B29="","",IF(O30-(K30-P30)=0,0,ROUNDDOWN(((O30-K30)/(O30-P30)*100),3)))</f>
        <v/>
      </c>
      <c r="R30" s="139"/>
      <c r="S30" s="121"/>
      <c r="T30" s="122"/>
      <c r="U30" s="123"/>
    </row>
    <row r="31" spans="1:21" ht="9.9499999999999993" customHeight="1" x14ac:dyDescent="0.15">
      <c r="A31" s="142">
        <v>10</v>
      </c>
      <c r="B31" s="177" t="str">
        <f>IF('１か月目'!B31=0,"",'１か月目'!B31)</f>
        <v/>
      </c>
      <c r="C31" s="20" t="s">
        <v>12</v>
      </c>
      <c r="D31" s="42">
        <f>IF(B31="",0,D$13)</f>
        <v>0</v>
      </c>
      <c r="E31" s="43"/>
      <c r="F31" s="34" t="str">
        <f t="shared" ref="F31" si="80">IF($B31="","",(D31-(E31+G31+H31)))</f>
        <v/>
      </c>
      <c r="G31" s="43"/>
      <c r="H31" s="43"/>
      <c r="I31" s="79" t="str">
        <f t="shared" ref="I31" si="81">IF(B31="","",IF((D31-E31)=0,0,ROUNDDOWN(((F31/D31)*100),3)))</f>
        <v/>
      </c>
      <c r="J31" s="95" t="str">
        <f>'１か月目'!J31</f>
        <v/>
      </c>
      <c r="K31" s="32" t="str">
        <f>IF($B31="","",'１か月目'!K31+(E31+G31+H31))</f>
        <v/>
      </c>
      <c r="L31" s="32" t="str">
        <f>IF($B31="","",'１か月目'!L31-D31)</f>
        <v/>
      </c>
      <c r="M31" s="85" t="str">
        <f t="shared" ref="M31" si="82">IF(B31="","",IF((J31-K31)=0,0,ROUNDDOWN((((O31-K31)/J31)*100),3)))</f>
        <v/>
      </c>
      <c r="N31" s="116" t="str">
        <f t="shared" ref="N31" si="83">IF(B31="","",IF(AND(M31&gt;=80,M32&gt;=80),"可","不可"))</f>
        <v/>
      </c>
      <c r="O31" s="95">
        <f>'１か月目'!O31+D31</f>
        <v>0</v>
      </c>
      <c r="P31" s="32" t="str">
        <f>IF($B31="","",'１か月目'!P31+E31)</f>
        <v/>
      </c>
      <c r="Q31" s="76" t="str">
        <f t="shared" ref="Q31" si="84">IF(B31="","",IF(O31-(K31-P31)=0,0,ROUNDDOWN(((O31-K31)/(O31-P31)*100),3)))</f>
        <v/>
      </c>
      <c r="R31" s="138" t="str">
        <f t="shared" ref="R31" si="85">IF(B31="","",IF(Q31+Q32=0,0,ROUNDDOWN((((O31-K31)+(O32-K32))/((O31-P31)+(O32-P32))*100),3)))</f>
        <v/>
      </c>
      <c r="S31" s="118"/>
      <c r="T31" s="119"/>
      <c r="U31" s="120"/>
    </row>
    <row r="32" spans="1:21" ht="9.9499999999999993" customHeight="1" x14ac:dyDescent="0.15">
      <c r="A32" s="143"/>
      <c r="B32" s="178"/>
      <c r="C32" s="52" t="s">
        <v>13</v>
      </c>
      <c r="D32" s="44">
        <f>IF(B31="",0,D$14)</f>
        <v>0</v>
      </c>
      <c r="E32" s="45"/>
      <c r="F32" s="35" t="str">
        <f t="shared" ref="F32" si="86">IF($B31="","",(D32-(E32+G32+H32)))</f>
        <v/>
      </c>
      <c r="G32" s="45"/>
      <c r="H32" s="45"/>
      <c r="I32" s="80" t="str">
        <f t="shared" ref="I32" si="87">IF(B31="","",IF((D32-E32)=0,0,ROUNDDOWN(((F32/D32)*100),3)))</f>
        <v/>
      </c>
      <c r="J32" s="94" t="str">
        <f>'１か月目'!J32</f>
        <v/>
      </c>
      <c r="K32" s="33" t="str">
        <f>IF($B31="","",'１か月目'!K32+(E32+G32+H32))</f>
        <v/>
      </c>
      <c r="L32" s="33" t="str">
        <f>IF($B31="","",'１か月目'!L32-D32)</f>
        <v/>
      </c>
      <c r="M32" s="87" t="str">
        <f t="shared" ref="M32" si="88">IF(B31="","",IF((J32-K32)=0,0,ROUNDDOWN((((O32-K32)/J32)*100),3)))</f>
        <v/>
      </c>
      <c r="N32" s="117"/>
      <c r="O32" s="94">
        <f>'１か月目'!O32+D32</f>
        <v>0</v>
      </c>
      <c r="P32" s="33" t="str">
        <f>IF($B31="","",'１か月目'!P32+E32)</f>
        <v/>
      </c>
      <c r="Q32" s="77" t="str">
        <f t="shared" ref="Q32" si="89">IF(B31="","",IF(O32-(K32-P32)=0,0,ROUNDDOWN(((O32-K32)/(O32-P32)*100),3)))</f>
        <v/>
      </c>
      <c r="R32" s="139"/>
      <c r="S32" s="121"/>
      <c r="T32" s="122"/>
      <c r="U32" s="123"/>
    </row>
    <row r="33" spans="1:21" ht="9.9499999999999993" customHeight="1" x14ac:dyDescent="0.15">
      <c r="A33" s="142">
        <v>11</v>
      </c>
      <c r="B33" s="177" t="str">
        <f>IF('１か月目'!B33=0,"",'１か月目'!B33)</f>
        <v/>
      </c>
      <c r="C33" s="51" t="s">
        <v>12</v>
      </c>
      <c r="D33" s="46">
        <f>IF(B33="",0,D$13)</f>
        <v>0</v>
      </c>
      <c r="E33" s="47"/>
      <c r="F33" s="36" t="str">
        <f t="shared" ref="F33" si="90">IF($B33="","",(D33-(E33+G33+H33)))</f>
        <v/>
      </c>
      <c r="G33" s="47"/>
      <c r="H33" s="47"/>
      <c r="I33" s="81" t="str">
        <f t="shared" ref="I33" si="91">IF(B33="","",IF((D33-E33)=0,0,ROUNDDOWN(((F33/D33)*100),3)))</f>
        <v/>
      </c>
      <c r="J33" s="95" t="str">
        <f>'１か月目'!J33</f>
        <v/>
      </c>
      <c r="K33" s="32" t="str">
        <f>IF($B33="","",'１か月目'!K33+(E33+G33+H33))</f>
        <v/>
      </c>
      <c r="L33" s="32" t="str">
        <f>IF($B33="","",'１か月目'!L33-D33)</f>
        <v/>
      </c>
      <c r="M33" s="88" t="str">
        <f t="shared" ref="M33" si="92">IF(B33="","",IF((J33-K33)=0,0,ROUNDDOWN((((O33-K33)/J33)*100),3)))</f>
        <v/>
      </c>
      <c r="N33" s="116" t="str">
        <f t="shared" ref="N33" si="93">IF(B33="","",IF(AND(M33&gt;=80,M34&gt;=80),"可","不可"))</f>
        <v/>
      </c>
      <c r="O33" s="95">
        <f>'１か月目'!O33+D33</f>
        <v>0</v>
      </c>
      <c r="P33" s="32" t="str">
        <f>IF($B33="","",'１か月目'!P33+E33)</f>
        <v/>
      </c>
      <c r="Q33" s="76" t="str">
        <f t="shared" ref="Q33" si="94">IF(B33="","",IF(O33-(K33-P33)=0,0,ROUNDDOWN(((O33-K33)/(O33-P33)*100),3)))</f>
        <v/>
      </c>
      <c r="R33" s="138" t="str">
        <f t="shared" ref="R33" si="95">IF(B33="","",IF(Q33+Q34=0,0,ROUNDDOWN((((O33-K33)+(O34-K34))/((O33-P33)+(O34-P34))*100),3)))</f>
        <v/>
      </c>
      <c r="S33" s="118"/>
      <c r="T33" s="119"/>
      <c r="U33" s="120"/>
    </row>
    <row r="34" spans="1:21" ht="9.9499999999999993" customHeight="1" x14ac:dyDescent="0.15">
      <c r="A34" s="143"/>
      <c r="B34" s="178"/>
      <c r="C34" s="18" t="s">
        <v>13</v>
      </c>
      <c r="D34" s="48">
        <f>IF(B33="",0,D$14)</f>
        <v>0</v>
      </c>
      <c r="E34" s="41"/>
      <c r="F34" s="33" t="str">
        <f t="shared" ref="F34" si="96">IF($B33="","",(D34-(E34+G34+H34)))</f>
        <v/>
      </c>
      <c r="G34" s="41"/>
      <c r="H34" s="41"/>
      <c r="I34" s="77" t="str">
        <f t="shared" ref="I34" si="97">IF(B33="","",IF((D34-E34)=0,0,ROUNDDOWN(((F34/D34)*100),3)))</f>
        <v/>
      </c>
      <c r="J34" s="94" t="str">
        <f>'１か月目'!J34</f>
        <v/>
      </c>
      <c r="K34" s="33" t="str">
        <f>IF($B33="","",'１か月目'!K34+(E34+G34+H34))</f>
        <v/>
      </c>
      <c r="L34" s="33" t="str">
        <f>IF($B33="","",'１か月目'!L34-D34)</f>
        <v/>
      </c>
      <c r="M34" s="86" t="str">
        <f t="shared" ref="M34" si="98">IF(B33="","",IF((J34-K34)=0,0,ROUNDDOWN((((O34-K34)/J34)*100),3)))</f>
        <v/>
      </c>
      <c r="N34" s="117"/>
      <c r="O34" s="94">
        <f>'１か月目'!O34+D34</f>
        <v>0</v>
      </c>
      <c r="P34" s="33" t="str">
        <f>IF($B33="","",'１か月目'!P34+E34)</f>
        <v/>
      </c>
      <c r="Q34" s="77" t="str">
        <f t="shared" ref="Q34" si="99">IF(B33="","",IF(O34-(K34-P34)=0,0,ROUNDDOWN(((O34-K34)/(O34-P34)*100),3)))</f>
        <v/>
      </c>
      <c r="R34" s="139"/>
      <c r="S34" s="121"/>
      <c r="T34" s="122"/>
      <c r="U34" s="123"/>
    </row>
    <row r="35" spans="1:21" ht="9.9499999999999993" customHeight="1" x14ac:dyDescent="0.15">
      <c r="A35" s="142">
        <v>12</v>
      </c>
      <c r="B35" s="177" t="str">
        <f>IF('１か月目'!B35=0,"",'１か月目'!B35)</f>
        <v/>
      </c>
      <c r="C35" s="20" t="s">
        <v>12</v>
      </c>
      <c r="D35" s="42">
        <f>IF(B35="",0,D$13)</f>
        <v>0</v>
      </c>
      <c r="E35" s="43"/>
      <c r="F35" s="34" t="str">
        <f t="shared" ref="F35" si="100">IF($B35="","",(D35-(E35+G35+H35)))</f>
        <v/>
      </c>
      <c r="G35" s="43"/>
      <c r="H35" s="43"/>
      <c r="I35" s="79" t="str">
        <f t="shared" ref="I35" si="101">IF(B35="","",IF((D35-E35)=0,0,ROUNDDOWN(((F35/D35)*100),3)))</f>
        <v/>
      </c>
      <c r="J35" s="95" t="str">
        <f>'１か月目'!J35</f>
        <v/>
      </c>
      <c r="K35" s="32" t="str">
        <f>IF($B35="","",'１か月目'!K35+(E35+G35+H35))</f>
        <v/>
      </c>
      <c r="L35" s="32" t="str">
        <f>IF($B35="","",'１か月目'!L35-D35)</f>
        <v/>
      </c>
      <c r="M35" s="85" t="str">
        <f t="shared" ref="M35" si="102">IF(B35="","",IF((J35-K35)=0,0,ROUNDDOWN((((O35-K35)/J35)*100),3)))</f>
        <v/>
      </c>
      <c r="N35" s="116" t="str">
        <f t="shared" ref="N35" si="103">IF(B35="","",IF(AND(M35&gt;=80,M36&gt;=80),"可","不可"))</f>
        <v/>
      </c>
      <c r="O35" s="95">
        <f>'１か月目'!O35+D35</f>
        <v>0</v>
      </c>
      <c r="P35" s="32" t="str">
        <f>IF($B35="","",'１か月目'!P35+E35)</f>
        <v/>
      </c>
      <c r="Q35" s="76" t="str">
        <f t="shared" ref="Q35" si="104">IF(B35="","",IF(O35-(K35-P35)=0,0,ROUNDDOWN(((O35-K35)/(O35-P35)*100),3)))</f>
        <v/>
      </c>
      <c r="R35" s="138" t="str">
        <f t="shared" ref="R35" si="105">IF(B35="","",IF(Q35+Q36=0,0,ROUNDDOWN((((O35-K35)+(O36-K36))/((O35-P35)+(O36-P36))*100),3)))</f>
        <v/>
      </c>
      <c r="S35" s="118"/>
      <c r="T35" s="119"/>
      <c r="U35" s="120"/>
    </row>
    <row r="36" spans="1:21" ht="9.9499999999999993" customHeight="1" x14ac:dyDescent="0.15">
      <c r="A36" s="143"/>
      <c r="B36" s="178"/>
      <c r="C36" s="52" t="s">
        <v>13</v>
      </c>
      <c r="D36" s="44">
        <f>IF(B35="",0,D$14)</f>
        <v>0</v>
      </c>
      <c r="E36" s="45"/>
      <c r="F36" s="35" t="str">
        <f t="shared" ref="F36" si="106">IF($B35="","",(D36-(E36+G36+H36)))</f>
        <v/>
      </c>
      <c r="G36" s="45"/>
      <c r="H36" s="45"/>
      <c r="I36" s="80" t="str">
        <f t="shared" ref="I36" si="107">IF(B35="","",IF((D36-E36)=0,0,ROUNDDOWN(((F36/D36)*100),3)))</f>
        <v/>
      </c>
      <c r="J36" s="94" t="str">
        <f>'１か月目'!J36</f>
        <v/>
      </c>
      <c r="K36" s="33" t="str">
        <f>IF($B35="","",'１か月目'!K36+(E36+G36+H36))</f>
        <v/>
      </c>
      <c r="L36" s="33" t="str">
        <f>IF($B35="","",'１か月目'!L36-D36)</f>
        <v/>
      </c>
      <c r="M36" s="87" t="str">
        <f t="shared" ref="M36" si="108">IF(B35="","",IF((J36-K36)=0,0,ROUNDDOWN((((O36-K36)/J36)*100),3)))</f>
        <v/>
      </c>
      <c r="N36" s="117"/>
      <c r="O36" s="94">
        <f>'１か月目'!O36+D36</f>
        <v>0</v>
      </c>
      <c r="P36" s="33" t="str">
        <f>IF($B35="","",'１か月目'!P36+E36)</f>
        <v/>
      </c>
      <c r="Q36" s="77" t="str">
        <f t="shared" ref="Q36" si="109">IF(B35="","",IF(O36-(K36-P36)=0,0,ROUNDDOWN(((O36-K36)/(O36-P36)*100),3)))</f>
        <v/>
      </c>
      <c r="R36" s="139"/>
      <c r="S36" s="121"/>
      <c r="T36" s="122"/>
      <c r="U36" s="123"/>
    </row>
    <row r="37" spans="1:21" ht="9.9499999999999993" customHeight="1" x14ac:dyDescent="0.15">
      <c r="A37" s="142">
        <v>13</v>
      </c>
      <c r="B37" s="177" t="str">
        <f>IF('１か月目'!B37=0,"",'１か月目'!B37)</f>
        <v/>
      </c>
      <c r="C37" s="51" t="s">
        <v>12</v>
      </c>
      <c r="D37" s="46">
        <f>IF(B37="",0,D$13)</f>
        <v>0</v>
      </c>
      <c r="E37" s="47"/>
      <c r="F37" s="36" t="str">
        <f t="shared" ref="F37" si="110">IF($B37="","",(D37-(E37+G37+H37)))</f>
        <v/>
      </c>
      <c r="G37" s="47"/>
      <c r="H37" s="47"/>
      <c r="I37" s="81" t="str">
        <f t="shared" ref="I37" si="111">IF(B37="","",IF((D37-E37)=0,0,ROUNDDOWN(((F37/D37)*100),3)))</f>
        <v/>
      </c>
      <c r="J37" s="95" t="str">
        <f>'１か月目'!J37</f>
        <v/>
      </c>
      <c r="K37" s="32" t="str">
        <f>IF($B37="","",'１か月目'!K37+(E37+G37+H37))</f>
        <v/>
      </c>
      <c r="L37" s="32" t="str">
        <f>IF($B37="","",'１か月目'!L37-D37)</f>
        <v/>
      </c>
      <c r="M37" s="88" t="str">
        <f t="shared" ref="M37" si="112">IF(B37="","",IF((J37-K37)=0,0,ROUNDDOWN((((O37-K37)/J37)*100),3)))</f>
        <v/>
      </c>
      <c r="N37" s="116" t="str">
        <f t="shared" ref="N37" si="113">IF(B37="","",IF(AND(M37&gt;=80,M38&gt;=80),"可","不可"))</f>
        <v/>
      </c>
      <c r="O37" s="95">
        <f>'１か月目'!O37+D37</f>
        <v>0</v>
      </c>
      <c r="P37" s="32" t="str">
        <f>IF($B37="","",'１か月目'!P37+E37)</f>
        <v/>
      </c>
      <c r="Q37" s="76" t="str">
        <f t="shared" ref="Q37" si="114">IF(B37="","",IF(O37-(K37-P37)=0,0,ROUNDDOWN(((O37-K37)/(O37-P37)*100),3)))</f>
        <v/>
      </c>
      <c r="R37" s="138" t="str">
        <f t="shared" ref="R37" si="115">IF(B37="","",IF(Q37+Q38=0,0,ROUNDDOWN((((O37-K37)+(O38-K38))/((O37-P37)+(O38-P38))*100),3)))</f>
        <v/>
      </c>
      <c r="S37" s="118"/>
      <c r="T37" s="119"/>
      <c r="U37" s="120"/>
    </row>
    <row r="38" spans="1:21" ht="9.9499999999999993" customHeight="1" x14ac:dyDescent="0.15">
      <c r="A38" s="143"/>
      <c r="B38" s="178"/>
      <c r="C38" s="18" t="s">
        <v>13</v>
      </c>
      <c r="D38" s="48">
        <f>IF(B37="",0,D$14)</f>
        <v>0</v>
      </c>
      <c r="E38" s="41"/>
      <c r="F38" s="33" t="str">
        <f t="shared" ref="F38" si="116">IF($B37="","",(D38-(E38+G38+H38)))</f>
        <v/>
      </c>
      <c r="G38" s="41"/>
      <c r="H38" s="41"/>
      <c r="I38" s="77" t="str">
        <f t="shared" ref="I38" si="117">IF(B37="","",IF((D38-E38)=0,0,ROUNDDOWN(((F38/D38)*100),3)))</f>
        <v/>
      </c>
      <c r="J38" s="94" t="str">
        <f>'１か月目'!J38</f>
        <v/>
      </c>
      <c r="K38" s="33" t="str">
        <f>IF($B37="","",'１か月目'!K38+(E38+G38+H38))</f>
        <v/>
      </c>
      <c r="L38" s="33" t="str">
        <f>IF($B37="","",'１か月目'!L38-D38)</f>
        <v/>
      </c>
      <c r="M38" s="86" t="str">
        <f t="shared" ref="M38" si="118">IF(B37="","",IF((J38-K38)=0,0,ROUNDDOWN((((O38-K38)/J38)*100),3)))</f>
        <v/>
      </c>
      <c r="N38" s="117"/>
      <c r="O38" s="94">
        <f>'１か月目'!O38+D38</f>
        <v>0</v>
      </c>
      <c r="P38" s="33" t="str">
        <f>IF($B37="","",'１か月目'!P38+E38)</f>
        <v/>
      </c>
      <c r="Q38" s="77" t="str">
        <f t="shared" ref="Q38" si="119">IF(B37="","",IF(O38-(K38-P38)=0,0,ROUNDDOWN(((O38-K38)/(O38-P38)*100),3)))</f>
        <v/>
      </c>
      <c r="R38" s="139"/>
      <c r="S38" s="121"/>
      <c r="T38" s="122"/>
      <c r="U38" s="123"/>
    </row>
    <row r="39" spans="1:21" ht="9.9499999999999993" customHeight="1" x14ac:dyDescent="0.15">
      <c r="A39" s="142">
        <v>14</v>
      </c>
      <c r="B39" s="177" t="str">
        <f>IF('１か月目'!B39=0,"",'１か月目'!B39)</f>
        <v/>
      </c>
      <c r="C39" s="20" t="s">
        <v>12</v>
      </c>
      <c r="D39" s="42">
        <f>IF(B39="",0,D$13)</f>
        <v>0</v>
      </c>
      <c r="E39" s="43"/>
      <c r="F39" s="34" t="str">
        <f t="shared" ref="F39" si="120">IF($B39="","",(D39-(E39+G39+H39)))</f>
        <v/>
      </c>
      <c r="G39" s="43"/>
      <c r="H39" s="43"/>
      <c r="I39" s="79" t="str">
        <f t="shared" ref="I39" si="121">IF(B39="","",IF((D39-E39)=0,0,ROUNDDOWN(((F39/D39)*100),3)))</f>
        <v/>
      </c>
      <c r="J39" s="95" t="str">
        <f>'１か月目'!J39</f>
        <v/>
      </c>
      <c r="K39" s="32" t="str">
        <f>IF($B39="","",'１か月目'!K39+(E39+G39+H39))</f>
        <v/>
      </c>
      <c r="L39" s="32" t="str">
        <f>IF($B39="","",'１か月目'!L39-D39)</f>
        <v/>
      </c>
      <c r="M39" s="85" t="str">
        <f t="shared" ref="M39" si="122">IF(B39="","",IF((J39-K39)=0,0,ROUNDDOWN((((O39-K39)/J39)*100),3)))</f>
        <v/>
      </c>
      <c r="N39" s="116" t="str">
        <f t="shared" ref="N39" si="123">IF(B39="","",IF(AND(M39&gt;=80,M40&gt;=80),"可","不可"))</f>
        <v/>
      </c>
      <c r="O39" s="95">
        <f>'１か月目'!O39+D39</f>
        <v>0</v>
      </c>
      <c r="P39" s="32" t="str">
        <f>IF($B39="","",'１か月目'!P39+E39)</f>
        <v/>
      </c>
      <c r="Q39" s="76" t="str">
        <f t="shared" ref="Q39" si="124">IF(B39="","",IF(O39-(K39-P39)=0,0,ROUNDDOWN(((O39-K39)/(O39-P39)*100),3)))</f>
        <v/>
      </c>
      <c r="R39" s="138" t="str">
        <f t="shared" ref="R39" si="125">IF(B39="","",IF(Q39+Q40=0,0,ROUNDDOWN((((O39-K39)+(O40-K40))/((O39-P39)+(O40-P40))*100),3)))</f>
        <v/>
      </c>
      <c r="S39" s="118"/>
      <c r="T39" s="119"/>
      <c r="U39" s="120"/>
    </row>
    <row r="40" spans="1:21" ht="9.9499999999999993" customHeight="1" x14ac:dyDescent="0.15">
      <c r="A40" s="143"/>
      <c r="B40" s="178"/>
      <c r="C40" s="52" t="s">
        <v>13</v>
      </c>
      <c r="D40" s="44">
        <f>IF(B39="",0,D$14)</f>
        <v>0</v>
      </c>
      <c r="E40" s="45"/>
      <c r="F40" s="35" t="str">
        <f t="shared" ref="F40" si="126">IF($B39="","",(D40-(E40+G40+H40)))</f>
        <v/>
      </c>
      <c r="G40" s="45"/>
      <c r="H40" s="45"/>
      <c r="I40" s="80" t="str">
        <f t="shared" ref="I40" si="127">IF(B39="","",IF((D40-E40)=0,0,ROUNDDOWN(((F40/D40)*100),3)))</f>
        <v/>
      </c>
      <c r="J40" s="94" t="str">
        <f>'１か月目'!J40</f>
        <v/>
      </c>
      <c r="K40" s="33" t="str">
        <f>IF($B39="","",'１か月目'!K40+(E40+G40+H40))</f>
        <v/>
      </c>
      <c r="L40" s="33" t="str">
        <f>IF($B39="","",'１か月目'!L40-D40)</f>
        <v/>
      </c>
      <c r="M40" s="87" t="str">
        <f t="shared" ref="M40" si="128">IF(B39="","",IF((J40-K40)=0,0,ROUNDDOWN((((O40-K40)/J40)*100),3)))</f>
        <v/>
      </c>
      <c r="N40" s="117"/>
      <c r="O40" s="94">
        <f>'１か月目'!O40+D40</f>
        <v>0</v>
      </c>
      <c r="P40" s="33" t="str">
        <f>IF($B39="","",'１か月目'!P40+E40)</f>
        <v/>
      </c>
      <c r="Q40" s="77" t="str">
        <f t="shared" ref="Q40" si="129">IF(B39="","",IF(O40-(K40-P40)=0,0,ROUNDDOWN(((O40-K40)/(O40-P40)*100),3)))</f>
        <v/>
      </c>
      <c r="R40" s="139"/>
      <c r="S40" s="121"/>
      <c r="T40" s="122"/>
      <c r="U40" s="123"/>
    </row>
    <row r="41" spans="1:21" ht="9.9499999999999993" customHeight="1" x14ac:dyDescent="0.15">
      <c r="A41" s="142">
        <v>15</v>
      </c>
      <c r="B41" s="177" t="str">
        <f>IF('１か月目'!B41=0,"",'１か月目'!B41)</f>
        <v/>
      </c>
      <c r="C41" s="20" t="s">
        <v>12</v>
      </c>
      <c r="D41" s="46">
        <f>IF(B41="",0,D$13)</f>
        <v>0</v>
      </c>
      <c r="E41" s="47"/>
      <c r="F41" s="36" t="str">
        <f t="shared" ref="F41" si="130">IF($B41="","",(D41-(E41+G41+H41)))</f>
        <v/>
      </c>
      <c r="G41" s="47"/>
      <c r="H41" s="47"/>
      <c r="I41" s="81" t="str">
        <f t="shared" ref="I41" si="131">IF(B41="","",IF((D41-E41)=0,0,ROUNDDOWN(((F41/D41)*100),3)))</f>
        <v/>
      </c>
      <c r="J41" s="95" t="str">
        <f>'１か月目'!J41</f>
        <v/>
      </c>
      <c r="K41" s="32" t="str">
        <f>IF($B41="","",'１か月目'!K41+(E41+G41+H41))</f>
        <v/>
      </c>
      <c r="L41" s="32" t="str">
        <f>IF($B41="","",'１か月目'!L41-D41)</f>
        <v/>
      </c>
      <c r="M41" s="88" t="str">
        <f t="shared" ref="M41" si="132">IF(B41="","",IF((J41-K41)=0,0,ROUNDDOWN((((O41-K41)/J41)*100),3)))</f>
        <v/>
      </c>
      <c r="N41" s="116" t="str">
        <f t="shared" ref="N41" si="133">IF(B41="","",IF(AND(M41&gt;=80,M42&gt;=80),"可","不可"))</f>
        <v/>
      </c>
      <c r="O41" s="95">
        <f>'１か月目'!O41+D41</f>
        <v>0</v>
      </c>
      <c r="P41" s="32" t="str">
        <f>IF($B41="","",'１か月目'!P41+E41)</f>
        <v/>
      </c>
      <c r="Q41" s="76" t="str">
        <f t="shared" ref="Q41" si="134">IF(B41="","",IF(O41-(K41-P41)=0,0,ROUNDDOWN(((O41-K41)/(O41-P41)*100),3)))</f>
        <v/>
      </c>
      <c r="R41" s="138" t="str">
        <f t="shared" ref="R41" si="135">IF(B41="","",IF(Q41+Q42=0,0,ROUNDDOWN((((O41-K41)+(O42-K42))/((O41-P41)+(O42-P42))*100),3)))</f>
        <v/>
      </c>
      <c r="S41" s="118"/>
      <c r="T41" s="119"/>
      <c r="U41" s="120"/>
    </row>
    <row r="42" spans="1:21" ht="9.9499999999999993" customHeight="1" x14ac:dyDescent="0.15">
      <c r="A42" s="143"/>
      <c r="B42" s="178"/>
      <c r="C42" s="52" t="s">
        <v>13</v>
      </c>
      <c r="D42" s="48">
        <f>IF(B41="",0,D$14)</f>
        <v>0</v>
      </c>
      <c r="E42" s="41"/>
      <c r="F42" s="33" t="str">
        <f t="shared" ref="F42" si="136">IF($B41="","",(D42-(E42+G42+H42)))</f>
        <v/>
      </c>
      <c r="G42" s="41"/>
      <c r="H42" s="41"/>
      <c r="I42" s="77" t="str">
        <f t="shared" ref="I42" si="137">IF(B41="","",IF((D42-E42)=0,0,ROUNDDOWN(((F42/D42)*100),3)))</f>
        <v/>
      </c>
      <c r="J42" s="94" t="str">
        <f>'１か月目'!J42</f>
        <v/>
      </c>
      <c r="K42" s="33" t="str">
        <f>IF($B41="","",'１か月目'!K42+(E42+G42+H42))</f>
        <v/>
      </c>
      <c r="L42" s="33" t="str">
        <f>IF($B41="","",'１か月目'!L42-D42)</f>
        <v/>
      </c>
      <c r="M42" s="86" t="str">
        <f t="shared" ref="M42" si="138">IF(B41="","",IF((J42-K42)=0,0,ROUNDDOWN((((O42-K42)/J42)*100),3)))</f>
        <v/>
      </c>
      <c r="N42" s="117"/>
      <c r="O42" s="94">
        <f>'１か月目'!O42+D42</f>
        <v>0</v>
      </c>
      <c r="P42" s="33" t="str">
        <f>IF($B41="","",'１か月目'!P42+E42)</f>
        <v/>
      </c>
      <c r="Q42" s="77" t="str">
        <f t="shared" ref="Q42" si="139">IF(B41="","",IF(O42-(K42-P42)=0,0,ROUNDDOWN(((O42-K42)/(O42-P42)*100),3)))</f>
        <v/>
      </c>
      <c r="R42" s="139"/>
      <c r="S42" s="121"/>
      <c r="T42" s="122"/>
      <c r="U42" s="123"/>
    </row>
    <row r="43" spans="1:21" ht="9.9499999999999993" customHeight="1" x14ac:dyDescent="0.15">
      <c r="A43" s="142">
        <v>16</v>
      </c>
      <c r="B43" s="184" t="str">
        <f>IF('１か月目'!B43=0,"",'１か月目'!B43)</f>
        <v/>
      </c>
      <c r="C43" s="21" t="s">
        <v>12</v>
      </c>
      <c r="D43" s="49">
        <f>IF(B43="",0,D$13)</f>
        <v>0</v>
      </c>
      <c r="E43" s="50"/>
      <c r="F43" s="37" t="str">
        <f t="shared" ref="F43" si="140">IF($B43="","",(D43-(E43+G43+H43)))</f>
        <v/>
      </c>
      <c r="G43" s="50"/>
      <c r="H43" s="50"/>
      <c r="I43" s="82" t="str">
        <f t="shared" ref="I43" si="141">IF(B43="","",IF((D43-E43)=0,0,ROUNDDOWN(((F43/D43)*100),3)))</f>
        <v/>
      </c>
      <c r="J43" s="95" t="str">
        <f>'１か月目'!J43</f>
        <v/>
      </c>
      <c r="K43" s="32" t="str">
        <f>IF($B43="","",'１か月目'!K43+(E43+G43+H43))</f>
        <v/>
      </c>
      <c r="L43" s="32" t="str">
        <f>IF($B43="","",'１か月目'!L43-D43)</f>
        <v/>
      </c>
      <c r="M43" s="89" t="str">
        <f t="shared" ref="M43" si="142">IF(B43="","",IF((J43-K43)=0,0,ROUNDDOWN((((O43-K43)/J43)*100),3)))</f>
        <v/>
      </c>
      <c r="N43" s="163" t="str">
        <f t="shared" ref="N43" si="143">IF(B43="","",IF(AND(M43&gt;=80,M44&gt;=80),"可","不可"))</f>
        <v/>
      </c>
      <c r="O43" s="95">
        <f>'１か月目'!O43+D43</f>
        <v>0</v>
      </c>
      <c r="P43" s="32" t="str">
        <f>IF($B43="","",'１か月目'!P43+E43)</f>
        <v/>
      </c>
      <c r="Q43" s="76" t="str">
        <f t="shared" ref="Q43" si="144">IF(B43="","",IF(O43-(K43-P43)=0,0,ROUNDDOWN(((O43-K43)/(O43-P43)*100),3)))</f>
        <v/>
      </c>
      <c r="R43" s="138" t="str">
        <f t="shared" ref="R43" si="145">IF(B43="","",IF(Q43+Q44=0,0,ROUNDDOWN((((O43-K43)+(O44-K44))/((O43-P43)+(O44-P44))*100),3)))</f>
        <v/>
      </c>
      <c r="S43" s="164"/>
      <c r="T43" s="165"/>
      <c r="U43" s="166"/>
    </row>
    <row r="44" spans="1:21" ht="9.9499999999999993" customHeight="1" x14ac:dyDescent="0.15">
      <c r="A44" s="143"/>
      <c r="B44" s="178"/>
      <c r="C44" s="52" t="s">
        <v>13</v>
      </c>
      <c r="D44" s="44">
        <f>IF(B43="",0,D$14)</f>
        <v>0</v>
      </c>
      <c r="E44" s="45"/>
      <c r="F44" s="35" t="str">
        <f t="shared" ref="F44" si="146">IF($B43="","",(D44-(E44+G44+H44)))</f>
        <v/>
      </c>
      <c r="G44" s="45"/>
      <c r="H44" s="45"/>
      <c r="I44" s="80" t="str">
        <f t="shared" ref="I44" si="147">IF(B43="","",IF((D44-E44)=0,0,ROUNDDOWN(((F44/D44)*100),3)))</f>
        <v/>
      </c>
      <c r="J44" s="94" t="str">
        <f>'１か月目'!J44</f>
        <v/>
      </c>
      <c r="K44" s="33" t="str">
        <f>IF($B43="","",'１か月目'!K44+(E44+G44+H44))</f>
        <v/>
      </c>
      <c r="L44" s="33" t="str">
        <f>IF($B43="","",'１か月目'!L44-D44)</f>
        <v/>
      </c>
      <c r="M44" s="87" t="str">
        <f t="shared" ref="M44" si="148">IF(B43="","",IF((J44-K44)=0,0,ROUNDDOWN((((O44-K44)/J44)*100),3)))</f>
        <v/>
      </c>
      <c r="N44" s="117"/>
      <c r="O44" s="94">
        <f>'１か月目'!O44+D44</f>
        <v>0</v>
      </c>
      <c r="P44" s="33" t="str">
        <f>IF($B43="","",'１か月目'!P44+E44)</f>
        <v/>
      </c>
      <c r="Q44" s="77" t="str">
        <f t="shared" ref="Q44" si="149">IF(B43="","",IF(O44-(K44-P44)=0,0,ROUNDDOWN(((O44-K44)/(O44-P44)*100),3)))</f>
        <v/>
      </c>
      <c r="R44" s="139"/>
      <c r="S44" s="121"/>
      <c r="T44" s="122"/>
      <c r="U44" s="123"/>
    </row>
    <row r="45" spans="1:21" ht="9.9499999999999993" customHeight="1" x14ac:dyDescent="0.15">
      <c r="A45" s="142">
        <v>17</v>
      </c>
      <c r="B45" s="177" t="str">
        <f>IF('１か月目'!B45=0,"",'１か月目'!B45)</f>
        <v/>
      </c>
      <c r="C45" s="51" t="s">
        <v>12</v>
      </c>
      <c r="D45" s="46">
        <f>IF(B45="",0,D$13)</f>
        <v>0</v>
      </c>
      <c r="E45" s="47"/>
      <c r="F45" s="36" t="str">
        <f t="shared" ref="F45" si="150">IF($B45="","",(D45-(E45+G45+H45)))</f>
        <v/>
      </c>
      <c r="G45" s="47"/>
      <c r="H45" s="47"/>
      <c r="I45" s="81" t="str">
        <f t="shared" ref="I45" si="151">IF(B45="","",IF((D45-E45)=0,0,ROUNDDOWN(((F45/D45)*100),3)))</f>
        <v/>
      </c>
      <c r="J45" s="95" t="str">
        <f>'１か月目'!J45</f>
        <v/>
      </c>
      <c r="K45" s="32" t="str">
        <f>IF($B45="","",'１か月目'!K45+(E45+G45+H45))</f>
        <v/>
      </c>
      <c r="L45" s="32" t="str">
        <f>IF($B45="","",'１か月目'!L45-D45)</f>
        <v/>
      </c>
      <c r="M45" s="88" t="str">
        <f t="shared" ref="M45" si="152">IF(B45="","",IF((J45-K45)=0,0,ROUNDDOWN((((O45-K45)/J45)*100),3)))</f>
        <v/>
      </c>
      <c r="N45" s="116" t="str">
        <f t="shared" ref="N45" si="153">IF(B45="","",IF(AND(M45&gt;=80,M46&gt;=80),"可","不可"))</f>
        <v/>
      </c>
      <c r="O45" s="95">
        <f>'１か月目'!O45+D45</f>
        <v>0</v>
      </c>
      <c r="P45" s="32" t="str">
        <f>IF($B45="","",'１か月目'!P45+E45)</f>
        <v/>
      </c>
      <c r="Q45" s="76" t="str">
        <f t="shared" ref="Q45" si="154">IF(B45="","",IF(O45-(K45-P45)=0,0,ROUNDDOWN(((O45-K45)/(O45-P45)*100),3)))</f>
        <v/>
      </c>
      <c r="R45" s="138" t="str">
        <f t="shared" ref="R45" si="155">IF(B45="","",IF(Q45+Q46=0,0,ROUNDDOWN((((O45-K45)+(O46-K46))/((O45-P45)+(O46-P46))*100),3)))</f>
        <v/>
      </c>
      <c r="S45" s="118"/>
      <c r="T45" s="119"/>
      <c r="U45" s="120"/>
    </row>
    <row r="46" spans="1:21" ht="9.9499999999999993" customHeight="1" x14ac:dyDescent="0.15">
      <c r="A46" s="143"/>
      <c r="B46" s="178"/>
      <c r="C46" s="18" t="s">
        <v>13</v>
      </c>
      <c r="D46" s="48">
        <f>IF(B45="",0,D$14)</f>
        <v>0</v>
      </c>
      <c r="E46" s="41"/>
      <c r="F46" s="33" t="str">
        <f t="shared" ref="F46" si="156">IF($B45="","",(D46-(E46+G46+H46)))</f>
        <v/>
      </c>
      <c r="G46" s="41"/>
      <c r="H46" s="41"/>
      <c r="I46" s="77" t="str">
        <f t="shared" ref="I46" si="157">IF(B45="","",IF((D46-E46)=0,0,ROUNDDOWN(((F46/D46)*100),3)))</f>
        <v/>
      </c>
      <c r="J46" s="94" t="str">
        <f>'１か月目'!J46</f>
        <v/>
      </c>
      <c r="K46" s="33" t="str">
        <f>IF($B45="","",'１か月目'!K46+(E46+G46+H46))</f>
        <v/>
      </c>
      <c r="L46" s="33" t="str">
        <f>IF($B45="","",'１か月目'!L46-D46)</f>
        <v/>
      </c>
      <c r="M46" s="86" t="str">
        <f t="shared" ref="M46" si="158">IF(B45="","",IF((J46-K46)=0,0,ROUNDDOWN((((O46-K46)/J46)*100),3)))</f>
        <v/>
      </c>
      <c r="N46" s="117"/>
      <c r="O46" s="94">
        <f>'１か月目'!O46+D46</f>
        <v>0</v>
      </c>
      <c r="P46" s="33" t="str">
        <f>IF($B45="","",'１か月目'!P46+E46)</f>
        <v/>
      </c>
      <c r="Q46" s="77" t="str">
        <f t="shared" ref="Q46" si="159">IF(B45="","",IF(O46-(K46-P46)=0,0,ROUNDDOWN(((O46-K46)/(O46-P46)*100),3)))</f>
        <v/>
      </c>
      <c r="R46" s="139"/>
      <c r="S46" s="121"/>
      <c r="T46" s="122"/>
      <c r="U46" s="123"/>
    </row>
    <row r="47" spans="1:21" ht="9.9499999999999993" customHeight="1" x14ac:dyDescent="0.15">
      <c r="A47" s="142">
        <v>18</v>
      </c>
      <c r="B47" s="177" t="str">
        <f>IF('１か月目'!B47=0,"",'１か月目'!B47)</f>
        <v/>
      </c>
      <c r="C47" s="20" t="s">
        <v>12</v>
      </c>
      <c r="D47" s="42">
        <f>IF(B47="",0,D$13)</f>
        <v>0</v>
      </c>
      <c r="E47" s="43"/>
      <c r="F47" s="34" t="str">
        <f t="shared" ref="F47" si="160">IF($B47="","",(D47-(E47+G47+H47)))</f>
        <v/>
      </c>
      <c r="G47" s="43"/>
      <c r="H47" s="43"/>
      <c r="I47" s="79" t="str">
        <f t="shared" ref="I47" si="161">IF(B47="","",IF((D47-E47)=0,0,ROUNDDOWN(((F47/D47)*100),3)))</f>
        <v/>
      </c>
      <c r="J47" s="95" t="str">
        <f>'１か月目'!J47</f>
        <v/>
      </c>
      <c r="K47" s="32" t="str">
        <f>IF($B47="","",'１か月目'!K47+(E47+G47+H47))</f>
        <v/>
      </c>
      <c r="L47" s="32" t="str">
        <f>IF($B47="","",'１か月目'!L47-D47)</f>
        <v/>
      </c>
      <c r="M47" s="85" t="str">
        <f t="shared" ref="M47" si="162">IF(B47="","",IF((J47-K47)=0,0,ROUNDDOWN((((O47-K47)/J47)*100),3)))</f>
        <v/>
      </c>
      <c r="N47" s="116" t="str">
        <f t="shared" ref="N47" si="163">IF(B47="","",IF(AND(M47&gt;=80,M48&gt;=80),"可","不可"))</f>
        <v/>
      </c>
      <c r="O47" s="95">
        <f>'１か月目'!O47+D47</f>
        <v>0</v>
      </c>
      <c r="P47" s="32" t="str">
        <f>IF($B47="","",'１か月目'!P47+E47)</f>
        <v/>
      </c>
      <c r="Q47" s="76" t="str">
        <f t="shared" ref="Q47" si="164">IF(B47="","",IF(O47-(K47-P47)=0,0,ROUNDDOWN(((O47-K47)/(O47-P47)*100),3)))</f>
        <v/>
      </c>
      <c r="R47" s="138" t="str">
        <f t="shared" ref="R47" si="165">IF(B47="","",IF(Q47+Q48=0,0,ROUNDDOWN((((O47-K47)+(O48-K48))/((O47-P47)+(O48-P48))*100),3)))</f>
        <v/>
      </c>
      <c r="S47" s="118"/>
      <c r="T47" s="119"/>
      <c r="U47" s="120"/>
    </row>
    <row r="48" spans="1:21" ht="9.9499999999999993" customHeight="1" x14ac:dyDescent="0.15">
      <c r="A48" s="143"/>
      <c r="B48" s="178"/>
      <c r="C48" s="52" t="s">
        <v>13</v>
      </c>
      <c r="D48" s="44">
        <f>IF(B47="",0,D$14)</f>
        <v>0</v>
      </c>
      <c r="E48" s="45"/>
      <c r="F48" s="35" t="str">
        <f t="shared" ref="F48" si="166">IF($B47="","",(D48-(E48+G48+H48)))</f>
        <v/>
      </c>
      <c r="G48" s="45"/>
      <c r="H48" s="45"/>
      <c r="I48" s="80" t="str">
        <f t="shared" ref="I48" si="167">IF(B47="","",IF((D48-E48)=0,0,ROUNDDOWN(((F48/D48)*100),3)))</f>
        <v/>
      </c>
      <c r="J48" s="94" t="str">
        <f>'１か月目'!J48</f>
        <v/>
      </c>
      <c r="K48" s="33" t="str">
        <f>IF($B47="","",'１か月目'!K48+(E48+G48+H48))</f>
        <v/>
      </c>
      <c r="L48" s="33" t="str">
        <f>IF($B47="","",'１か月目'!L48-D48)</f>
        <v/>
      </c>
      <c r="M48" s="87" t="str">
        <f t="shared" ref="M48" si="168">IF(B47="","",IF((J48-K48)=0,0,ROUNDDOWN((((O48-K48)/J48)*100),3)))</f>
        <v/>
      </c>
      <c r="N48" s="117"/>
      <c r="O48" s="94">
        <f>'１か月目'!O48+D48</f>
        <v>0</v>
      </c>
      <c r="P48" s="33" t="str">
        <f>IF($B47="","",'１か月目'!P48+E48)</f>
        <v/>
      </c>
      <c r="Q48" s="77" t="str">
        <f t="shared" ref="Q48" si="169">IF(B47="","",IF(O48-(K48-P48)=0,0,ROUNDDOWN(((O48-K48)/(O48-P48)*100),3)))</f>
        <v/>
      </c>
      <c r="R48" s="139"/>
      <c r="S48" s="121"/>
      <c r="T48" s="122"/>
      <c r="U48" s="123"/>
    </row>
    <row r="49" spans="1:21" ht="9.9499999999999993" customHeight="1" x14ac:dyDescent="0.15">
      <c r="A49" s="142">
        <v>19</v>
      </c>
      <c r="B49" s="177" t="str">
        <f>IF('１か月目'!B49=0,"",'１か月目'!B49)</f>
        <v/>
      </c>
      <c r="C49" s="51" t="s">
        <v>12</v>
      </c>
      <c r="D49" s="46">
        <f>IF(B49="",0,D$13)</f>
        <v>0</v>
      </c>
      <c r="E49" s="47"/>
      <c r="F49" s="36" t="str">
        <f t="shared" ref="F49" si="170">IF($B49="","",(D49-(E49+G49+H49)))</f>
        <v/>
      </c>
      <c r="G49" s="47"/>
      <c r="H49" s="47"/>
      <c r="I49" s="81" t="str">
        <f t="shared" ref="I49" si="171">IF(B49="","",IF((D49-E49)=0,0,ROUNDDOWN(((F49/D49)*100),3)))</f>
        <v/>
      </c>
      <c r="J49" s="95" t="str">
        <f>'１か月目'!J49</f>
        <v/>
      </c>
      <c r="K49" s="32" t="str">
        <f>IF($B49="","",'１か月目'!K49+(E49+G49+H49))</f>
        <v/>
      </c>
      <c r="L49" s="32" t="str">
        <f>IF($B49="","",'１か月目'!L49-D49)</f>
        <v/>
      </c>
      <c r="M49" s="88" t="str">
        <f t="shared" ref="M49" si="172">IF(B49="","",IF((J49-K49)=0,0,ROUNDDOWN((((O49-K49)/J49)*100),3)))</f>
        <v/>
      </c>
      <c r="N49" s="116" t="str">
        <f t="shared" ref="N49" si="173">IF(B49="","",IF(AND(M49&gt;=80,M50&gt;=80),"可","不可"))</f>
        <v/>
      </c>
      <c r="O49" s="95">
        <f>'１か月目'!O49+D49</f>
        <v>0</v>
      </c>
      <c r="P49" s="32" t="str">
        <f>IF($B49="","",'１か月目'!P49+E49)</f>
        <v/>
      </c>
      <c r="Q49" s="76" t="str">
        <f t="shared" ref="Q49" si="174">IF(B49="","",IF(O49-(K49-P49)=0,0,ROUNDDOWN(((O49-K49)/(O49-P49)*100),3)))</f>
        <v/>
      </c>
      <c r="R49" s="138" t="str">
        <f t="shared" ref="R49" si="175">IF(B49="","",IF(Q49+Q50=0,0,ROUNDDOWN((((O49-K49)+(O50-K50))/((O49-P49)+(O50-P50))*100),3)))</f>
        <v/>
      </c>
      <c r="S49" s="118"/>
      <c r="T49" s="119"/>
      <c r="U49" s="120"/>
    </row>
    <row r="50" spans="1:21" ht="9.9499999999999993" customHeight="1" x14ac:dyDescent="0.15">
      <c r="A50" s="143"/>
      <c r="B50" s="178"/>
      <c r="C50" s="18" t="s">
        <v>13</v>
      </c>
      <c r="D50" s="48">
        <f>IF(B49="",0,D$14)</f>
        <v>0</v>
      </c>
      <c r="E50" s="41"/>
      <c r="F50" s="33" t="str">
        <f t="shared" ref="F50" si="176">IF($B49="","",(D50-(E50+G50+H50)))</f>
        <v/>
      </c>
      <c r="G50" s="41"/>
      <c r="H50" s="41"/>
      <c r="I50" s="77" t="str">
        <f t="shared" ref="I50" si="177">IF(B49="","",IF((D50-E50)=0,0,ROUNDDOWN(((F50/D50)*100),3)))</f>
        <v/>
      </c>
      <c r="J50" s="94" t="str">
        <f>'１か月目'!J50</f>
        <v/>
      </c>
      <c r="K50" s="33" t="str">
        <f>IF($B49="","",'１か月目'!K50+(E50+G50+H50))</f>
        <v/>
      </c>
      <c r="L50" s="33" t="str">
        <f>IF($B49="","",'１か月目'!L50-D50)</f>
        <v/>
      </c>
      <c r="M50" s="86" t="str">
        <f t="shared" ref="M50" si="178">IF(B49="","",IF((J50-K50)=0,0,ROUNDDOWN((((O50-K50)/J50)*100),3)))</f>
        <v/>
      </c>
      <c r="N50" s="117"/>
      <c r="O50" s="94">
        <f>'１か月目'!O50+D50</f>
        <v>0</v>
      </c>
      <c r="P50" s="33" t="str">
        <f>IF($B49="","",'１か月目'!P50+E50)</f>
        <v/>
      </c>
      <c r="Q50" s="77" t="str">
        <f t="shared" ref="Q50" si="179">IF(B49="","",IF(O50-(K50-P50)=0,0,ROUNDDOWN(((O50-K50)/(O50-P50)*100),3)))</f>
        <v/>
      </c>
      <c r="R50" s="139"/>
      <c r="S50" s="121"/>
      <c r="T50" s="122"/>
      <c r="U50" s="123"/>
    </row>
    <row r="51" spans="1:21" ht="9.9499999999999993" customHeight="1" x14ac:dyDescent="0.15">
      <c r="A51" s="142">
        <v>20</v>
      </c>
      <c r="B51" s="177" t="str">
        <f>IF('１か月目'!B51=0,"",'１か月目'!B51)</f>
        <v/>
      </c>
      <c r="C51" s="20" t="s">
        <v>12</v>
      </c>
      <c r="D51" s="46">
        <f>IF(B51="",0,D$13)</f>
        <v>0</v>
      </c>
      <c r="E51" s="47"/>
      <c r="F51" s="36" t="str">
        <f t="shared" ref="F51" si="180">IF($B51="","",(D51-(E51+G51+H51)))</f>
        <v/>
      </c>
      <c r="G51" s="47"/>
      <c r="H51" s="47"/>
      <c r="I51" s="81" t="str">
        <f t="shared" ref="I51" si="181">IF(B51="","",IF((D51-E51)=0,0,ROUNDDOWN(((F51/D51)*100),3)))</f>
        <v/>
      </c>
      <c r="J51" s="95" t="str">
        <f>'１か月目'!J51</f>
        <v/>
      </c>
      <c r="K51" s="32" t="str">
        <f>IF($B51="","",'１か月目'!K51+(E51+G51+H51))</f>
        <v/>
      </c>
      <c r="L51" s="32" t="str">
        <f>IF($B51="","",'１か月目'!L51-D51)</f>
        <v/>
      </c>
      <c r="M51" s="88" t="str">
        <f t="shared" ref="M51" si="182">IF(B51="","",IF((J51-K51)=0,0,ROUNDDOWN((((O51-K51)/J51)*100),3)))</f>
        <v/>
      </c>
      <c r="N51" s="116" t="str">
        <f t="shared" ref="N51" si="183">IF(B51="","",IF(AND(M51&gt;=80,M52&gt;=80),"可","不可"))</f>
        <v/>
      </c>
      <c r="O51" s="95">
        <f>'１か月目'!O51+D51</f>
        <v>0</v>
      </c>
      <c r="P51" s="32" t="str">
        <f>IF($B51="","",'１か月目'!P51+E51)</f>
        <v/>
      </c>
      <c r="Q51" s="76" t="str">
        <f t="shared" ref="Q51" si="184">IF(B51="","",IF(O51-(K51-P51)=0,0,ROUNDDOWN(((O51-K51)/(O51-P51)*100),3)))</f>
        <v/>
      </c>
      <c r="R51" s="138" t="str">
        <f t="shared" ref="R51" si="185">IF(B51="","",IF(Q51+Q52=0,0,ROUNDDOWN((((O51-K51)+(O52-K52))/((O51-P51)+(O52-P52))*100),3)))</f>
        <v/>
      </c>
      <c r="S51" s="118"/>
      <c r="T51" s="119"/>
      <c r="U51" s="120"/>
    </row>
    <row r="52" spans="1:21" ht="9.9499999999999993" customHeight="1" x14ac:dyDescent="0.15">
      <c r="A52" s="143"/>
      <c r="B52" s="178"/>
      <c r="C52" s="52" t="s">
        <v>13</v>
      </c>
      <c r="D52" s="48">
        <f>IF(B51="",0,D$14)</f>
        <v>0</v>
      </c>
      <c r="E52" s="19"/>
      <c r="F52" s="33" t="str">
        <f t="shared" ref="F52" si="186">IF($B51="","",(D52-(E52+G52+H52)))</f>
        <v/>
      </c>
      <c r="G52" s="19"/>
      <c r="H52" s="19"/>
      <c r="I52" s="83" t="str">
        <f t="shared" ref="I52" si="187">IF(B51="","",IF((D52-E52)=0,0,ROUNDDOWN(((F52/D52)*100),3)))</f>
        <v/>
      </c>
      <c r="J52" s="94" t="str">
        <f>'１か月目'!J52</f>
        <v/>
      </c>
      <c r="K52" s="33" t="str">
        <f>IF($B51="","",'１か月目'!K52+(E52+G52+H52))</f>
        <v/>
      </c>
      <c r="L52" s="33" t="str">
        <f>IF($B51="","",'１か月目'!L52-D52)</f>
        <v/>
      </c>
      <c r="M52" s="90" t="str">
        <f t="shared" ref="M52" si="188">IF(B51="","",IF((J52-K52)=0,0,ROUNDDOWN((((O52-K52)/J52)*100),3)))</f>
        <v/>
      </c>
      <c r="N52" s="117"/>
      <c r="O52" s="94">
        <f>'１か月目'!O52+D52</f>
        <v>0</v>
      </c>
      <c r="P52" s="33" t="str">
        <f>IF($B51="","",'１か月目'!P52+E52)</f>
        <v/>
      </c>
      <c r="Q52" s="77" t="str">
        <f t="shared" ref="Q52" si="189">IF(B51="","",IF(O52-(K52-P52)=0,0,ROUNDDOWN(((O52-K52)/(O52-P52)*100),3)))</f>
        <v/>
      </c>
      <c r="R52" s="139"/>
      <c r="S52" s="121"/>
      <c r="T52" s="122"/>
      <c r="U52" s="123"/>
    </row>
    <row r="53" spans="1:21" ht="11.1" customHeight="1" x14ac:dyDescent="0.15">
      <c r="A53" s="28" t="s">
        <v>42</v>
      </c>
      <c r="B53" s="28"/>
      <c r="C53" s="29"/>
      <c r="D53" s="29"/>
      <c r="E53" s="29"/>
      <c r="F53" s="29"/>
      <c r="G53" s="29"/>
      <c r="H53" s="29"/>
      <c r="I53" s="29"/>
      <c r="J53" s="29"/>
      <c r="K53" s="29"/>
      <c r="L53" s="29"/>
      <c r="M53" s="29"/>
      <c r="N53" s="29"/>
      <c r="O53" s="29"/>
      <c r="P53" s="29"/>
      <c r="Q53" s="29"/>
      <c r="R53" s="29"/>
      <c r="S53" s="29"/>
      <c r="T53" s="29"/>
      <c r="U53" s="107" t="s">
        <v>14</v>
      </c>
    </row>
    <row r="54" spans="1:21" ht="11.1" customHeight="1" x14ac:dyDescent="0.15">
      <c r="A54" s="28" t="s">
        <v>41</v>
      </c>
      <c r="B54" s="28"/>
      <c r="C54" s="29"/>
      <c r="D54" s="29"/>
      <c r="E54" s="29"/>
      <c r="F54" s="29"/>
      <c r="G54" s="29"/>
      <c r="H54" s="29"/>
      <c r="I54" s="29"/>
      <c r="J54" s="29"/>
      <c r="K54" s="29"/>
      <c r="L54" s="29"/>
      <c r="M54" s="29"/>
      <c r="N54" s="29"/>
      <c r="O54" s="29"/>
      <c r="P54" s="29"/>
      <c r="Q54" s="29"/>
      <c r="R54" s="29"/>
      <c r="S54" s="29"/>
      <c r="T54" s="29"/>
      <c r="U54" s="29"/>
    </row>
    <row r="55" spans="1:21" ht="11.1" customHeight="1" x14ac:dyDescent="0.15">
      <c r="A55" s="28" t="s">
        <v>40</v>
      </c>
      <c r="B55" s="28"/>
      <c r="C55" s="29"/>
      <c r="D55" s="29"/>
      <c r="E55" s="29"/>
      <c r="F55" s="29"/>
      <c r="G55" s="29"/>
      <c r="H55" s="29"/>
      <c r="I55" s="29"/>
      <c r="J55" s="29"/>
      <c r="K55" s="29"/>
      <c r="L55" s="29"/>
      <c r="M55" s="29"/>
      <c r="N55" s="29"/>
      <c r="O55" s="29"/>
      <c r="P55" s="29"/>
      <c r="Q55" s="29"/>
      <c r="R55" s="29"/>
      <c r="S55" s="29"/>
      <c r="T55" s="29"/>
      <c r="U55" s="29"/>
    </row>
    <row r="56" spans="1:21" ht="11.1" customHeight="1" x14ac:dyDescent="0.15">
      <c r="A56" s="28" t="s">
        <v>44</v>
      </c>
    </row>
  </sheetData>
  <sheetProtection sheet="1" selectLockedCells="1"/>
  <mergeCells count="117">
    <mergeCell ref="N13:N14"/>
    <mergeCell ref="S13:U14"/>
    <mergeCell ref="N15:N16"/>
    <mergeCell ref="S15:U16"/>
    <mergeCell ref="N17:N18"/>
    <mergeCell ref="S17:U18"/>
    <mergeCell ref="N19:N20"/>
    <mergeCell ref="S19:U20"/>
    <mergeCell ref="N21:N22"/>
    <mergeCell ref="S21:U22"/>
    <mergeCell ref="R15:R16"/>
    <mergeCell ref="R17:R18"/>
    <mergeCell ref="R19:R20"/>
    <mergeCell ref="R21:R22"/>
    <mergeCell ref="N47:N48"/>
    <mergeCell ref="S47:U48"/>
    <mergeCell ref="N49:N50"/>
    <mergeCell ref="S49:U50"/>
    <mergeCell ref="N43:N44"/>
    <mergeCell ref="S43:U44"/>
    <mergeCell ref="N45:N46"/>
    <mergeCell ref="S45:U46"/>
    <mergeCell ref="N23:N24"/>
    <mergeCell ref="R41:R42"/>
    <mergeCell ref="R43:R44"/>
    <mergeCell ref="R45:R46"/>
    <mergeCell ref="R47:R48"/>
    <mergeCell ref="R49:R50"/>
    <mergeCell ref="R23:R24"/>
    <mergeCell ref="R25:R26"/>
    <mergeCell ref="R27:R28"/>
    <mergeCell ref="R29:R30"/>
    <mergeCell ref="R31:R32"/>
    <mergeCell ref="S41:U42"/>
    <mergeCell ref="N51:N52"/>
    <mergeCell ref="S51:U52"/>
    <mergeCell ref="R51:R52"/>
    <mergeCell ref="A1:U2"/>
    <mergeCell ref="D4:J4"/>
    <mergeCell ref="D5:F5"/>
    <mergeCell ref="H5:J5"/>
    <mergeCell ref="D6:F6"/>
    <mergeCell ref="G6:J6"/>
    <mergeCell ref="S7:U7"/>
    <mergeCell ref="J10:N10"/>
    <mergeCell ref="S10:U10"/>
    <mergeCell ref="S11:U12"/>
    <mergeCell ref="A43:A44"/>
    <mergeCell ref="B43:B44"/>
    <mergeCell ref="A45:A46"/>
    <mergeCell ref="A51:A52"/>
    <mergeCell ref="B51:B52"/>
    <mergeCell ref="A47:A48"/>
    <mergeCell ref="B47:B48"/>
    <mergeCell ref="A49:A50"/>
    <mergeCell ref="B49:B50"/>
    <mergeCell ref="B45:B46"/>
    <mergeCell ref="R13:R14"/>
    <mergeCell ref="B10:B12"/>
    <mergeCell ref="C10:C12"/>
    <mergeCell ref="D10:I10"/>
    <mergeCell ref="B17:B18"/>
    <mergeCell ref="A13:A14"/>
    <mergeCell ref="B13:B14"/>
    <mergeCell ref="A10:A12"/>
    <mergeCell ref="A15:A16"/>
    <mergeCell ref="B15:B16"/>
    <mergeCell ref="A17:A18"/>
    <mergeCell ref="A25:A26"/>
    <mergeCell ref="B25:B26"/>
    <mergeCell ref="A19:A20"/>
    <mergeCell ref="B19:B20"/>
    <mergeCell ref="A21:A22"/>
    <mergeCell ref="B21:B22"/>
    <mergeCell ref="N25:N26"/>
    <mergeCell ref="S25:U26"/>
    <mergeCell ref="B31:B32"/>
    <mergeCell ref="S23:U24"/>
    <mergeCell ref="A23:A24"/>
    <mergeCell ref="B23:B24"/>
    <mergeCell ref="A33:A34"/>
    <mergeCell ref="B33:B34"/>
    <mergeCell ref="A31:A32"/>
    <mergeCell ref="A27:A28"/>
    <mergeCell ref="B27:B28"/>
    <mergeCell ref="A29:A30"/>
    <mergeCell ref="B29:B30"/>
    <mergeCell ref="N27:N28"/>
    <mergeCell ref="S27:U28"/>
    <mergeCell ref="N29:N30"/>
    <mergeCell ref="S29:U30"/>
    <mergeCell ref="N31:N32"/>
    <mergeCell ref="R33:R34"/>
    <mergeCell ref="O10:R10"/>
    <mergeCell ref="O4:U4"/>
    <mergeCell ref="O5:U5"/>
    <mergeCell ref="A41:A42"/>
    <mergeCell ref="B41:B42"/>
    <mergeCell ref="A35:A36"/>
    <mergeCell ref="B35:B36"/>
    <mergeCell ref="A37:A38"/>
    <mergeCell ref="B37:B38"/>
    <mergeCell ref="S31:U32"/>
    <mergeCell ref="N33:N34"/>
    <mergeCell ref="S33:U34"/>
    <mergeCell ref="A39:A40"/>
    <mergeCell ref="B39:B40"/>
    <mergeCell ref="N35:N36"/>
    <mergeCell ref="S35:U36"/>
    <mergeCell ref="N37:N38"/>
    <mergeCell ref="S37:U38"/>
    <mergeCell ref="N39:N40"/>
    <mergeCell ref="S39:U40"/>
    <mergeCell ref="R35:R36"/>
    <mergeCell ref="R37:R38"/>
    <mergeCell ref="R39:R40"/>
    <mergeCell ref="N41:N42"/>
  </mergeCells>
  <phoneticPr fontId="9"/>
  <dataValidations count="1">
    <dataValidation type="whole" imeMode="off" operator="greaterThanOrEqual" allowBlank="1" showInputMessage="1" showErrorMessage="1" error="数字で入力してください" sqref="G13:H52 D13:E52" xr:uid="{00000000-0002-0000-0100-000000000000}">
      <formula1>0</formula1>
    </dataValidation>
  </dataValidations>
  <printOptions horizontalCentered="1" verticalCentered="1"/>
  <pageMargins left="0.39370078740157483" right="0.39370078740157483" top="0.39370078740157483" bottom="0.39370078740157483" header="0.31496062992125984" footer="0.31496062992125984"/>
  <pageSetup paperSize="9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7" tint="0.59999389629810485"/>
    <pageSetUpPr fitToPage="1"/>
  </sheetPr>
  <dimension ref="A1:U56"/>
  <sheetViews>
    <sheetView zoomScaleNormal="100" zoomScaleSheetLayoutView="100" workbookViewId="0">
      <selection activeCell="D13" sqref="D13"/>
    </sheetView>
  </sheetViews>
  <sheetFormatPr defaultRowHeight="13.5" x14ac:dyDescent="0.15"/>
  <cols>
    <col min="1" max="1" width="3.625" style="1" customWidth="1"/>
    <col min="2" max="2" width="12.625" style="1" customWidth="1"/>
    <col min="3" max="3" width="5.625" style="1" customWidth="1"/>
    <col min="4" max="21" width="6.625" style="1" customWidth="1"/>
    <col min="22" max="16384" width="9" style="1"/>
  </cols>
  <sheetData>
    <row r="1" spans="1:21" ht="12" customHeight="1" x14ac:dyDescent="0.15">
      <c r="A1" s="185" t="s">
        <v>9</v>
      </c>
      <c r="B1" s="185"/>
      <c r="C1" s="185"/>
      <c r="D1" s="185"/>
      <c r="E1" s="185"/>
      <c r="F1" s="185"/>
      <c r="G1" s="185"/>
      <c r="H1" s="185"/>
      <c r="I1" s="185"/>
      <c r="J1" s="185"/>
      <c r="K1" s="185"/>
      <c r="L1" s="185"/>
      <c r="M1" s="185"/>
      <c r="N1" s="185"/>
      <c r="O1" s="185"/>
      <c r="P1" s="185"/>
      <c r="Q1" s="185"/>
      <c r="R1" s="185"/>
      <c r="S1" s="185"/>
      <c r="T1" s="185"/>
      <c r="U1" s="185"/>
    </row>
    <row r="2" spans="1:21" ht="12" customHeight="1" x14ac:dyDescent="0.15">
      <c r="A2" s="185"/>
      <c r="B2" s="185"/>
      <c r="C2" s="185"/>
      <c r="D2" s="185"/>
      <c r="E2" s="185"/>
      <c r="F2" s="185"/>
      <c r="G2" s="185"/>
      <c r="H2" s="185"/>
      <c r="I2" s="185"/>
      <c r="J2" s="185"/>
      <c r="K2" s="185"/>
      <c r="L2" s="185"/>
      <c r="M2" s="185"/>
      <c r="N2" s="185"/>
      <c r="O2" s="185"/>
      <c r="P2" s="185"/>
      <c r="Q2" s="185"/>
      <c r="R2" s="185"/>
      <c r="S2" s="185"/>
      <c r="T2" s="185"/>
      <c r="U2" s="185"/>
    </row>
    <row r="3" spans="1:21" ht="6" customHeight="1" x14ac:dyDescent="0.15"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3"/>
      <c r="Q3" s="22"/>
      <c r="R3" s="22"/>
      <c r="S3" s="4"/>
      <c r="T3" s="4"/>
      <c r="U3" s="4"/>
    </row>
    <row r="4" spans="1:21" ht="12" customHeight="1" x14ac:dyDescent="0.15">
      <c r="B4" s="26" t="s">
        <v>22</v>
      </c>
      <c r="C4" s="53" t="s">
        <v>8</v>
      </c>
      <c r="D4" s="186" t="str">
        <f>IF('１か月目'!D4="","",'１か月目'!D4)</f>
        <v/>
      </c>
      <c r="E4" s="186"/>
      <c r="F4" s="186"/>
      <c r="G4" s="186"/>
      <c r="H4" s="186"/>
      <c r="I4" s="186"/>
      <c r="J4" s="186"/>
      <c r="K4" s="4"/>
      <c r="O4" s="174" t="str">
        <f>'１か月目'!O4:U4</f>
        <v>委託先名：</v>
      </c>
      <c r="P4" s="175"/>
      <c r="Q4" s="175"/>
      <c r="R4" s="175"/>
      <c r="S4" s="175"/>
      <c r="T4" s="175"/>
      <c r="U4" s="176"/>
    </row>
    <row r="5" spans="1:21" ht="12" customHeight="1" x14ac:dyDescent="0.15">
      <c r="B5" s="27" t="s">
        <v>21</v>
      </c>
      <c r="C5" s="23" t="s">
        <v>8</v>
      </c>
      <c r="D5" s="187" t="str">
        <f>IF('１か月目'!D5="","",'１か月目'!D5)</f>
        <v/>
      </c>
      <c r="E5" s="187"/>
      <c r="F5" s="187"/>
      <c r="G5" s="61" t="s">
        <v>7</v>
      </c>
      <c r="H5" s="187" t="str">
        <f>IF('１か月目'!H5="","",'１か月目'!H5)</f>
        <v/>
      </c>
      <c r="I5" s="187"/>
      <c r="J5" s="187"/>
      <c r="K5" s="4"/>
      <c r="O5" s="113" t="s">
        <v>26</v>
      </c>
      <c r="P5" s="114"/>
      <c r="Q5" s="114"/>
      <c r="R5" s="114"/>
      <c r="S5" s="114"/>
      <c r="T5" s="114"/>
      <c r="U5" s="115"/>
    </row>
    <row r="6" spans="1:21" ht="12" customHeight="1" x14ac:dyDescent="0.15">
      <c r="B6" s="27" t="s">
        <v>30</v>
      </c>
      <c r="C6" s="23" t="s">
        <v>8</v>
      </c>
      <c r="D6" s="154" t="e">
        <f ca="1">IF(MONTH(D5)+(K6-1)&lt;=12,MONTH(D5)+(K6-1),MONTH(D5)+(K6-1)-12)</f>
        <v>#VALUE!</v>
      </c>
      <c r="E6" s="154"/>
      <c r="F6" s="154"/>
      <c r="G6" s="158" t="e">
        <f ca="1">IF(D6="","","("&amp;IF(K6&gt;=10,"","　")&amp;K6&amp;"か月目／"&amp;IF(L6&gt;=10,"","　")&amp;L6&amp;"か月)")</f>
        <v>#VALUE!</v>
      </c>
      <c r="H6" s="158"/>
      <c r="I6" s="158"/>
      <c r="J6" s="158"/>
      <c r="K6" s="15">
        <f ca="1">VALUE(IF(LEFT(RIGHT(CELL("filename",$A$1),LEN(CELL("filename",$A$1))-FIND("か月目",CELL("filename",$A$1))+3),1)="]",MID(RIGHT(CELL("filename",$A$1),LEN(CELL("filename",$A$1))-FIND("か月目",CELL("filename",$A$1))+3),2,1),LEFT(RIGHT(CELL("filename",$A$1),LEN(CELL("filename",$A$1))-FIND("か月目",CELL("filename",$A$1))+3),2)))</f>
        <v>3</v>
      </c>
      <c r="L6" s="14" t="e">
        <f>IF(MONTH(D5)&lt;=MONTH(H5),MONTH(H5)-MONTH(D5)+1,24-MONTH(D5)+1+MONTH(H5))</f>
        <v>#VALUE!</v>
      </c>
      <c r="M6" s="14"/>
      <c r="N6" s="14"/>
      <c r="O6" s="24"/>
      <c r="P6" s="25"/>
      <c r="Q6" s="25"/>
      <c r="R6" s="25"/>
      <c r="S6" s="25"/>
      <c r="T6" s="25"/>
      <c r="U6" s="25"/>
    </row>
    <row r="7" spans="1:21" ht="12" customHeight="1" x14ac:dyDescent="0.15">
      <c r="B7" s="8"/>
      <c r="C7" s="8"/>
      <c r="D7" s="9"/>
      <c r="E7" s="9"/>
      <c r="F7" s="12"/>
      <c r="G7" s="12"/>
      <c r="H7" s="12"/>
      <c r="I7" s="11"/>
      <c r="J7" s="11"/>
      <c r="K7" s="11"/>
      <c r="L7" s="11"/>
      <c r="M7" s="11"/>
      <c r="N7" s="6"/>
      <c r="O7" s="7"/>
      <c r="P7" s="24"/>
      <c r="Q7" s="24"/>
      <c r="R7" s="24"/>
      <c r="S7" s="159" t="s">
        <v>46</v>
      </c>
      <c r="T7" s="160"/>
      <c r="U7" s="161"/>
    </row>
    <row r="8" spans="1:21" ht="3" customHeight="1" x14ac:dyDescent="0.15">
      <c r="B8" s="8"/>
      <c r="C8" s="8"/>
      <c r="D8" s="9"/>
      <c r="E8" s="9"/>
      <c r="F8" s="10"/>
      <c r="G8" s="10"/>
      <c r="H8" s="10"/>
      <c r="I8" s="8"/>
      <c r="J8" s="8"/>
      <c r="K8" s="8"/>
      <c r="L8" s="8"/>
      <c r="M8" s="8"/>
      <c r="N8" s="4"/>
      <c r="R8" s="63"/>
    </row>
    <row r="9" spans="1:21" ht="3" customHeight="1" x14ac:dyDescent="0.15"/>
    <row r="10" spans="1:21" ht="11.1" customHeight="1" x14ac:dyDescent="0.15">
      <c r="A10" s="179" t="s">
        <v>25</v>
      </c>
      <c r="B10" s="179" t="s">
        <v>10</v>
      </c>
      <c r="C10" s="181" t="s">
        <v>11</v>
      </c>
      <c r="D10" s="183" t="s">
        <v>5</v>
      </c>
      <c r="E10" s="179"/>
      <c r="F10" s="179"/>
      <c r="G10" s="179"/>
      <c r="H10" s="179"/>
      <c r="I10" s="181"/>
      <c r="J10" s="133" t="s">
        <v>37</v>
      </c>
      <c r="K10" s="134"/>
      <c r="L10" s="134"/>
      <c r="M10" s="134"/>
      <c r="N10" s="135"/>
      <c r="O10" s="171" t="s">
        <v>18</v>
      </c>
      <c r="P10" s="172"/>
      <c r="Q10" s="172"/>
      <c r="R10" s="173"/>
      <c r="S10" s="130" t="s">
        <v>6</v>
      </c>
      <c r="T10" s="131"/>
      <c r="U10" s="132"/>
    </row>
    <row r="11" spans="1:21" ht="11.1" customHeight="1" x14ac:dyDescent="0.15">
      <c r="A11" s="179"/>
      <c r="B11" s="179"/>
      <c r="C11" s="181"/>
      <c r="D11" s="98" t="s">
        <v>0</v>
      </c>
      <c r="E11" s="99" t="s">
        <v>15</v>
      </c>
      <c r="F11" s="99" t="s">
        <v>1</v>
      </c>
      <c r="G11" s="99" t="s">
        <v>2</v>
      </c>
      <c r="H11" s="99" t="s">
        <v>3</v>
      </c>
      <c r="I11" s="62" t="s">
        <v>4</v>
      </c>
      <c r="J11" s="57" t="s">
        <v>38</v>
      </c>
      <c r="K11" s="59" t="s">
        <v>24</v>
      </c>
      <c r="L11" s="59" t="s">
        <v>39</v>
      </c>
      <c r="M11" s="59" t="s">
        <v>4</v>
      </c>
      <c r="N11" s="96" t="s">
        <v>16</v>
      </c>
      <c r="O11" s="57" t="s">
        <v>17</v>
      </c>
      <c r="P11" s="99" t="s">
        <v>29</v>
      </c>
      <c r="Q11" s="102" t="s">
        <v>4</v>
      </c>
      <c r="R11" s="106"/>
      <c r="S11" s="124" t="s">
        <v>45</v>
      </c>
      <c r="T11" s="125"/>
      <c r="U11" s="126"/>
    </row>
    <row r="12" spans="1:21" ht="11.1" customHeight="1" thickBot="1" x14ac:dyDescent="0.2">
      <c r="A12" s="180"/>
      <c r="B12" s="180"/>
      <c r="C12" s="182"/>
      <c r="D12" s="100" t="s">
        <v>19</v>
      </c>
      <c r="E12" s="101" t="s">
        <v>19</v>
      </c>
      <c r="F12" s="101" t="s">
        <v>20</v>
      </c>
      <c r="G12" s="101" t="s">
        <v>19</v>
      </c>
      <c r="H12" s="101" t="s">
        <v>19</v>
      </c>
      <c r="I12" s="78" t="s">
        <v>35</v>
      </c>
      <c r="J12" s="58" t="s">
        <v>19</v>
      </c>
      <c r="K12" s="60" t="s">
        <v>23</v>
      </c>
      <c r="L12" s="60" t="s">
        <v>19</v>
      </c>
      <c r="M12" s="84" t="s">
        <v>35</v>
      </c>
      <c r="N12" s="97" t="s">
        <v>36</v>
      </c>
      <c r="O12" s="58" t="s">
        <v>19</v>
      </c>
      <c r="P12" s="101" t="s">
        <v>19</v>
      </c>
      <c r="Q12" s="84" t="s">
        <v>35</v>
      </c>
      <c r="R12" s="105" t="s">
        <v>43</v>
      </c>
      <c r="S12" s="127"/>
      <c r="T12" s="128"/>
      <c r="U12" s="129"/>
    </row>
    <row r="13" spans="1:21" ht="9.9499999999999993" customHeight="1" thickTop="1" x14ac:dyDescent="0.15">
      <c r="A13" s="142">
        <v>1</v>
      </c>
      <c r="B13" s="184" t="str">
        <f>IF('１か月目'!B13=0,"",'１か月目'!B13)</f>
        <v>z</v>
      </c>
      <c r="C13" s="17" t="s">
        <v>12</v>
      </c>
      <c r="D13" s="38"/>
      <c r="E13" s="39"/>
      <c r="F13" s="32">
        <f t="shared" ref="F13" si="0">IF($B13="","",(D13-(E13+G13+H13)))</f>
        <v>0</v>
      </c>
      <c r="G13" s="39"/>
      <c r="H13" s="39"/>
      <c r="I13" s="91">
        <f>IF(B13="","",IF((D13-E13)=0,0,ROUNDDOWN(((F13/D13)*100),3)))</f>
        <v>0</v>
      </c>
      <c r="J13" s="93">
        <f>'１か月目'!J13</f>
        <v>0</v>
      </c>
      <c r="K13" s="32">
        <f>IF($B13="","",'２か月目'!K13+(E13+G13+H13))</f>
        <v>0</v>
      </c>
      <c r="L13" s="32">
        <f>IF($B13="","",'２か月目'!L13-D13)</f>
        <v>0</v>
      </c>
      <c r="M13" s="85">
        <f>IF(B13="","",IF((J13-K13)=0,0,ROUNDDOWN((((O13-K13)/J13)*100),3)))</f>
        <v>0</v>
      </c>
      <c r="N13" s="163" t="str">
        <f>IF(B13="","",IF(AND(M13&gt;=80,M14&gt;=80),"可","不可"))</f>
        <v>不可</v>
      </c>
      <c r="O13" s="93">
        <f>'２か月目'!O13+D13</f>
        <v>0</v>
      </c>
      <c r="P13" s="32">
        <f>IF($B13="","",'２か月目'!P13+E13)</f>
        <v>0</v>
      </c>
      <c r="Q13" s="76">
        <f>IF(B13="","",IF(O13-(K13-P13)=0,0,ROUNDDOWN(((O13-K13)/(O13-P13)*100),3)))</f>
        <v>0</v>
      </c>
      <c r="R13" s="136">
        <f>IF(B13="","",IF(Q13+Q14=0,0,ROUNDDOWN((((O13-K13)+(O14-K14))/((O13-P13)+(O14-P14))*100),3)))</f>
        <v>0</v>
      </c>
      <c r="S13" s="167"/>
      <c r="T13" s="165"/>
      <c r="U13" s="166"/>
    </row>
    <row r="14" spans="1:21" ht="9.9499999999999993" customHeight="1" x14ac:dyDescent="0.15">
      <c r="A14" s="143"/>
      <c r="B14" s="178"/>
      <c r="C14" s="18" t="s">
        <v>13</v>
      </c>
      <c r="D14" s="40"/>
      <c r="E14" s="41"/>
      <c r="F14" s="33">
        <f t="shared" ref="F14" si="1">IF($B13="","",(D14-(E14+G14+H14)))</f>
        <v>0</v>
      </c>
      <c r="G14" s="41"/>
      <c r="H14" s="41"/>
      <c r="I14" s="92">
        <f>IF(B13="","",IF((D14-E14)=0,0,ROUNDDOWN(((F14/D14)*100),3)))</f>
        <v>0</v>
      </c>
      <c r="J14" s="94">
        <f>'１か月目'!J14</f>
        <v>0</v>
      </c>
      <c r="K14" s="33">
        <f>IF($B13="","",'２か月目'!K14+(E14+G14+H14))</f>
        <v>0</v>
      </c>
      <c r="L14" s="33">
        <f>IF($B13="","",'２か月目'!L14-D14)</f>
        <v>0</v>
      </c>
      <c r="M14" s="86">
        <f>IF(B13="","",IF((J14-K14)=0,0,ROUNDDOWN((((O14-K14)/J14)*100),3)))</f>
        <v>0</v>
      </c>
      <c r="N14" s="117"/>
      <c r="O14" s="94">
        <f>'２か月目'!O14+D14</f>
        <v>0</v>
      </c>
      <c r="P14" s="33">
        <f>IF($B13="","",'２か月目'!P14+E14)</f>
        <v>0</v>
      </c>
      <c r="Q14" s="77">
        <f>IF(B13="","",IF(O14-(K14-P14)=0,0,ROUNDDOWN(((O14-K14)/(O14-P14)*100),3)))</f>
        <v>0</v>
      </c>
      <c r="R14" s="137"/>
      <c r="S14" s="121"/>
      <c r="T14" s="122"/>
      <c r="U14" s="123"/>
    </row>
    <row r="15" spans="1:21" ht="9.9499999999999993" customHeight="1" x14ac:dyDescent="0.15">
      <c r="A15" s="142">
        <v>2</v>
      </c>
      <c r="B15" s="177" t="str">
        <f>IF('１か月目'!B15=0,"",'１か月目'!B15)</f>
        <v>z</v>
      </c>
      <c r="C15" s="20" t="s">
        <v>12</v>
      </c>
      <c r="D15" s="42">
        <f>IF(B15="",0,D$13)</f>
        <v>0</v>
      </c>
      <c r="E15" s="43"/>
      <c r="F15" s="34">
        <f t="shared" ref="F15" si="2">IF($B15="","",(D15-(E15+G15+H15)))</f>
        <v>0</v>
      </c>
      <c r="G15" s="43"/>
      <c r="H15" s="43"/>
      <c r="I15" s="79">
        <f t="shared" ref="I15" si="3">IF(B15="","",IF((D15-E15)=0,0,ROUNDDOWN(((F15/D15)*100),3)))</f>
        <v>0</v>
      </c>
      <c r="J15" s="95">
        <f>'１か月目'!J15</f>
        <v>0</v>
      </c>
      <c r="K15" s="32">
        <f>IF($B15="","",'２か月目'!K15+(E15+G15+H15))</f>
        <v>0</v>
      </c>
      <c r="L15" s="32">
        <f>IF($B15="","",'２か月目'!L15-D15)</f>
        <v>0</v>
      </c>
      <c r="M15" s="85">
        <f t="shared" ref="M15" si="4">IF(B15="","",IF((J15-K15)=0,0,ROUNDDOWN((((O15-K15)/J15)*100),3)))</f>
        <v>0</v>
      </c>
      <c r="N15" s="116" t="str">
        <f t="shared" ref="N15" si="5">IF(B15="","",IF(AND(M15&gt;=80,M16&gt;=80),"可","不可"))</f>
        <v>不可</v>
      </c>
      <c r="O15" s="95">
        <f>'２か月目'!O15+D15</f>
        <v>0</v>
      </c>
      <c r="P15" s="32">
        <f>IF($B15="","",'２か月目'!P15+E15)</f>
        <v>0</v>
      </c>
      <c r="Q15" s="76">
        <f t="shared" ref="Q15" si="6">IF(B15="","",IF(O15-(K15-P15)=0,0,ROUNDDOWN(((O15-K15)/(O15-P15)*100),3)))</f>
        <v>0</v>
      </c>
      <c r="R15" s="138">
        <f t="shared" ref="R15" si="7">IF(B15="","",IF(Q15+Q16=0,0,ROUNDDOWN((((O15-K15)+(O16-K16))/((O15-P15)+(O16-P16))*100),3)))</f>
        <v>0</v>
      </c>
      <c r="S15" s="118"/>
      <c r="T15" s="119"/>
      <c r="U15" s="120"/>
    </row>
    <row r="16" spans="1:21" ht="9.9499999999999993" customHeight="1" x14ac:dyDescent="0.15">
      <c r="A16" s="143"/>
      <c r="B16" s="178"/>
      <c r="C16" s="52" t="s">
        <v>13</v>
      </c>
      <c r="D16" s="44">
        <f>IF(B15="",0,D$14)</f>
        <v>0</v>
      </c>
      <c r="E16" s="45"/>
      <c r="F16" s="35">
        <f t="shared" ref="F16" si="8">IF($B15="","",(D16-(E16+G16+H16)))</f>
        <v>0</v>
      </c>
      <c r="G16" s="45"/>
      <c r="H16" s="45"/>
      <c r="I16" s="80">
        <f t="shared" ref="I16" si="9">IF(B15="","",IF((D16-E16)=0,0,ROUNDDOWN(((F16/D16)*100),3)))</f>
        <v>0</v>
      </c>
      <c r="J16" s="94">
        <f>'１か月目'!J16</f>
        <v>0</v>
      </c>
      <c r="K16" s="33">
        <f>IF($B15="","",'２か月目'!K16+(E16+G16+H16))</f>
        <v>0</v>
      </c>
      <c r="L16" s="33">
        <f>IF($B15="","",'２か月目'!L16-D16)</f>
        <v>0</v>
      </c>
      <c r="M16" s="87">
        <f t="shared" ref="M16" si="10">IF(B15="","",IF((J16-K16)=0,0,ROUNDDOWN((((O16-K16)/J16)*100),3)))</f>
        <v>0</v>
      </c>
      <c r="N16" s="117"/>
      <c r="O16" s="94">
        <f>'２か月目'!O16+D16</f>
        <v>0</v>
      </c>
      <c r="P16" s="33">
        <f>IF($B15="","",'２か月目'!P16+E16)</f>
        <v>0</v>
      </c>
      <c r="Q16" s="77">
        <f t="shared" ref="Q16" si="11">IF(B15="","",IF(O16-(K16-P16)=0,0,ROUNDDOWN(((O16-K16)/(O16-P16)*100),3)))</f>
        <v>0</v>
      </c>
      <c r="R16" s="139"/>
      <c r="S16" s="121"/>
      <c r="T16" s="122"/>
      <c r="U16" s="123"/>
    </row>
    <row r="17" spans="1:21" ht="9.9499999999999993" customHeight="1" x14ac:dyDescent="0.15">
      <c r="A17" s="142">
        <v>3</v>
      </c>
      <c r="B17" s="177" t="str">
        <f>IF('１か月目'!B17=0,"",'１か月目'!B17)</f>
        <v>z</v>
      </c>
      <c r="C17" s="51" t="s">
        <v>12</v>
      </c>
      <c r="D17" s="46">
        <f>IF(B17="",0,D$13)</f>
        <v>0</v>
      </c>
      <c r="E17" s="47"/>
      <c r="F17" s="36">
        <f t="shared" ref="F17" si="12">IF($B17="","",(D17-(E17+G17+H17)))</f>
        <v>0</v>
      </c>
      <c r="G17" s="47"/>
      <c r="H17" s="47"/>
      <c r="I17" s="81">
        <f t="shared" ref="I17" si="13">IF(B17="","",IF((D17-E17)=0,0,ROUNDDOWN(((F17/D17)*100),3)))</f>
        <v>0</v>
      </c>
      <c r="J17" s="95">
        <f>'１か月目'!J17</f>
        <v>0</v>
      </c>
      <c r="K17" s="32">
        <f>IF($B17="","",'２か月目'!K17+(E17+G17+H17))</f>
        <v>0</v>
      </c>
      <c r="L17" s="32">
        <f>IF($B17="","",'２か月目'!L17-D17)</f>
        <v>0</v>
      </c>
      <c r="M17" s="88">
        <f t="shared" ref="M17" si="14">IF(B17="","",IF((J17-K17)=0,0,ROUNDDOWN((((O17-K17)/J17)*100),3)))</f>
        <v>0</v>
      </c>
      <c r="N17" s="116" t="str">
        <f t="shared" ref="N17" si="15">IF(B17="","",IF(AND(M17&gt;=80,M18&gt;=80),"可","不可"))</f>
        <v>不可</v>
      </c>
      <c r="O17" s="95">
        <f>'２か月目'!O17+D17</f>
        <v>0</v>
      </c>
      <c r="P17" s="32">
        <f>IF($B17="","",'２か月目'!P17+E17)</f>
        <v>0</v>
      </c>
      <c r="Q17" s="76">
        <f t="shared" ref="Q17" si="16">IF(B17="","",IF(O17-(K17-P17)=0,0,ROUNDDOWN(((O17-K17)/(O17-P17)*100),3)))</f>
        <v>0</v>
      </c>
      <c r="R17" s="138">
        <f t="shared" ref="R17" si="17">IF(B17="","",IF(Q17+Q18=0,0,ROUNDDOWN((((O17-K17)+(O18-K18))/((O17-P17)+(O18-P18))*100),3)))</f>
        <v>0</v>
      </c>
      <c r="S17" s="118"/>
      <c r="T17" s="119"/>
      <c r="U17" s="120"/>
    </row>
    <row r="18" spans="1:21" ht="9.9499999999999993" customHeight="1" x14ac:dyDescent="0.15">
      <c r="A18" s="143"/>
      <c r="B18" s="178"/>
      <c r="C18" s="18" t="s">
        <v>13</v>
      </c>
      <c r="D18" s="48">
        <f>IF(B17="",0,D$14)</f>
        <v>0</v>
      </c>
      <c r="E18" s="41"/>
      <c r="F18" s="33">
        <f t="shared" ref="F18" si="18">IF($B17="","",(D18-(E18+G18+H18)))</f>
        <v>0</v>
      </c>
      <c r="G18" s="41"/>
      <c r="H18" s="41"/>
      <c r="I18" s="77">
        <f t="shared" ref="I18" si="19">IF(B17="","",IF((D18-E18)=0,0,ROUNDDOWN(((F18/D18)*100),3)))</f>
        <v>0</v>
      </c>
      <c r="J18" s="94">
        <f>'１か月目'!J18</f>
        <v>0</v>
      </c>
      <c r="K18" s="33">
        <f>IF($B17="","",'２か月目'!K18+(E18+G18+H18))</f>
        <v>0</v>
      </c>
      <c r="L18" s="33">
        <f>IF($B17="","",'２か月目'!L18-D18)</f>
        <v>0</v>
      </c>
      <c r="M18" s="86">
        <f t="shared" ref="M18" si="20">IF(B17="","",IF((J18-K18)=0,0,ROUNDDOWN((((O18-K18)/J18)*100),3)))</f>
        <v>0</v>
      </c>
      <c r="N18" s="117"/>
      <c r="O18" s="94">
        <f>'２か月目'!O18+D18</f>
        <v>0</v>
      </c>
      <c r="P18" s="33">
        <f>IF($B17="","",'２か月目'!P18+E18)</f>
        <v>0</v>
      </c>
      <c r="Q18" s="77">
        <f t="shared" ref="Q18" si="21">IF(B17="","",IF(O18-(K18-P18)=0,0,ROUNDDOWN(((O18-K18)/(O18-P18)*100),3)))</f>
        <v>0</v>
      </c>
      <c r="R18" s="139"/>
      <c r="S18" s="121"/>
      <c r="T18" s="122"/>
      <c r="U18" s="123"/>
    </row>
    <row r="19" spans="1:21" ht="9.9499999999999993" customHeight="1" x14ac:dyDescent="0.15">
      <c r="A19" s="142">
        <v>4</v>
      </c>
      <c r="B19" s="177" t="str">
        <f>IF('１か月目'!B19=0,"",'１か月目'!B19)</f>
        <v/>
      </c>
      <c r="C19" s="20" t="s">
        <v>12</v>
      </c>
      <c r="D19" s="42">
        <f>IF(B19="",0,D$13)</f>
        <v>0</v>
      </c>
      <c r="E19" s="43"/>
      <c r="F19" s="34" t="str">
        <f>IF($B19="","",(D19-(E19+G19+H19)))</f>
        <v/>
      </c>
      <c r="G19" s="43"/>
      <c r="H19" s="43"/>
      <c r="I19" s="79" t="str">
        <f t="shared" ref="I19" si="22">IF(B19="","",IF((D19-E19)=0,0,ROUNDDOWN(((F19/D19)*100),3)))</f>
        <v/>
      </c>
      <c r="J19" s="95" t="str">
        <f>'１か月目'!J19</f>
        <v/>
      </c>
      <c r="K19" s="32" t="str">
        <f>IF($B19="","",'２か月目'!K19+(E19+G19+H19))</f>
        <v/>
      </c>
      <c r="L19" s="32" t="str">
        <f>IF($B19="","",'２か月目'!L19-D19)</f>
        <v/>
      </c>
      <c r="M19" s="85" t="str">
        <f t="shared" ref="M19" si="23">IF(B19="","",IF((J19-K19)=0,0,ROUNDDOWN((((O19-K19)/J19)*100),3)))</f>
        <v/>
      </c>
      <c r="N19" s="116" t="str">
        <f t="shared" ref="N19" si="24">IF(B19="","",IF(AND(M19&gt;=80,M20&gt;=80),"可","不可"))</f>
        <v/>
      </c>
      <c r="O19" s="95">
        <f>'２か月目'!O19+D19</f>
        <v>0</v>
      </c>
      <c r="P19" s="32" t="str">
        <f>IF($B19="","",'２か月目'!P19+E19)</f>
        <v/>
      </c>
      <c r="Q19" s="76" t="str">
        <f t="shared" ref="Q19" si="25">IF(B19="","",IF(O19-(K19-P19)=0,0,ROUNDDOWN(((O19-K19)/(O19-P19)*100),3)))</f>
        <v/>
      </c>
      <c r="R19" s="138" t="str">
        <f t="shared" ref="R19" si="26">IF(B19="","",IF(Q19+Q20=0,0,ROUNDDOWN((((O19-K19)+(O20-K20))/((O19-P19)+(O20-P20))*100),3)))</f>
        <v/>
      </c>
      <c r="S19" s="118"/>
      <c r="T19" s="119"/>
      <c r="U19" s="120"/>
    </row>
    <row r="20" spans="1:21" ht="9.9499999999999993" customHeight="1" x14ac:dyDescent="0.15">
      <c r="A20" s="143"/>
      <c r="B20" s="178"/>
      <c r="C20" s="52" t="s">
        <v>13</v>
      </c>
      <c r="D20" s="44">
        <f>IF(B19="",0,D$14)</f>
        <v>0</v>
      </c>
      <c r="E20" s="45"/>
      <c r="F20" s="35" t="str">
        <f>IF($B19="","",(D20-(E20+G20+H20)))</f>
        <v/>
      </c>
      <c r="G20" s="45"/>
      <c r="H20" s="45"/>
      <c r="I20" s="80" t="str">
        <f t="shared" ref="I20" si="27">IF(B19="","",IF((D20-E20)=0,0,ROUNDDOWN(((F20/D20)*100),3)))</f>
        <v/>
      </c>
      <c r="J20" s="94" t="str">
        <f>'１か月目'!J20</f>
        <v/>
      </c>
      <c r="K20" s="33" t="str">
        <f>IF($B19="","",'２か月目'!K20+(E20+G20+H20))</f>
        <v/>
      </c>
      <c r="L20" s="33" t="str">
        <f>IF($B19="","",'２か月目'!L20-D20)</f>
        <v/>
      </c>
      <c r="M20" s="87" t="str">
        <f t="shared" ref="M20" si="28">IF(B19="","",IF((J20-K20)=0,0,ROUNDDOWN((((O20-K20)/J20)*100),3)))</f>
        <v/>
      </c>
      <c r="N20" s="117"/>
      <c r="O20" s="94">
        <f>'２か月目'!O20+D20</f>
        <v>0</v>
      </c>
      <c r="P20" s="33" t="str">
        <f>IF($B19="","",'２か月目'!P20+E20)</f>
        <v/>
      </c>
      <c r="Q20" s="77" t="str">
        <f t="shared" ref="Q20" si="29">IF(B19="","",IF(O20-(K20-P20)=0,0,ROUNDDOWN(((O20-K20)/(O20-P20)*100),3)))</f>
        <v/>
      </c>
      <c r="R20" s="139"/>
      <c r="S20" s="121"/>
      <c r="T20" s="122"/>
      <c r="U20" s="123"/>
    </row>
    <row r="21" spans="1:21" ht="9.9499999999999993" customHeight="1" x14ac:dyDescent="0.15">
      <c r="A21" s="142">
        <v>5</v>
      </c>
      <c r="B21" s="177" t="str">
        <f>IF('１か月目'!B21=0,"",'１か月目'!B21)</f>
        <v/>
      </c>
      <c r="C21" s="51" t="s">
        <v>12</v>
      </c>
      <c r="D21" s="46">
        <f>IF(B21="",0,D$13)</f>
        <v>0</v>
      </c>
      <c r="E21" s="47"/>
      <c r="F21" s="36" t="str">
        <f t="shared" ref="F21" si="30">IF($B21="","",(D21-(E21+G21+H21)))</f>
        <v/>
      </c>
      <c r="G21" s="47"/>
      <c r="H21" s="47"/>
      <c r="I21" s="81" t="str">
        <f t="shared" ref="I21" si="31">IF(B21="","",IF((D21-E21)=0,0,ROUNDDOWN(((F21/D21)*100),3)))</f>
        <v/>
      </c>
      <c r="J21" s="95" t="str">
        <f>'１か月目'!J21</f>
        <v/>
      </c>
      <c r="K21" s="32" t="str">
        <f>IF($B21="","",'２か月目'!K21+(E21+G21+H21))</f>
        <v/>
      </c>
      <c r="L21" s="32" t="str">
        <f>IF($B21="","",'２か月目'!L21-D21)</f>
        <v/>
      </c>
      <c r="M21" s="88" t="str">
        <f t="shared" ref="M21" si="32">IF(B21="","",IF((J21-K21)=0,0,ROUNDDOWN((((O21-K21)/J21)*100),3)))</f>
        <v/>
      </c>
      <c r="N21" s="116" t="str">
        <f t="shared" ref="N21" si="33">IF(B21="","",IF(AND(M21&gt;=80,M22&gt;=80),"可","不可"))</f>
        <v/>
      </c>
      <c r="O21" s="95">
        <f>'２か月目'!O21+D21</f>
        <v>0</v>
      </c>
      <c r="P21" s="32" t="str">
        <f>IF($B21="","",'２か月目'!P21+E21)</f>
        <v/>
      </c>
      <c r="Q21" s="76" t="str">
        <f t="shared" ref="Q21" si="34">IF(B21="","",IF(O21-(K21-P21)=0,0,ROUNDDOWN(((O21-K21)/(O21-P21)*100),3)))</f>
        <v/>
      </c>
      <c r="R21" s="138" t="str">
        <f t="shared" ref="R21" si="35">IF(B21="","",IF(Q21+Q22=0,0,ROUNDDOWN((((O21-K21)+(O22-K22))/((O21-P21)+(O22-P22))*100),3)))</f>
        <v/>
      </c>
      <c r="S21" s="118"/>
      <c r="T21" s="119"/>
      <c r="U21" s="120"/>
    </row>
    <row r="22" spans="1:21" ht="9.9499999999999993" customHeight="1" x14ac:dyDescent="0.15">
      <c r="A22" s="143"/>
      <c r="B22" s="178"/>
      <c r="C22" s="18" t="s">
        <v>13</v>
      </c>
      <c r="D22" s="48">
        <f>IF(B21="",0,D$14)</f>
        <v>0</v>
      </c>
      <c r="E22" s="41"/>
      <c r="F22" s="33" t="str">
        <f t="shared" ref="F22" si="36">IF($B21="","",(D22-(E22+G22+H22)))</f>
        <v/>
      </c>
      <c r="G22" s="41"/>
      <c r="H22" s="41"/>
      <c r="I22" s="77" t="str">
        <f t="shared" ref="I22" si="37">IF(B21="","",IF((D22-E22)=0,0,ROUNDDOWN(((F22/D22)*100),3)))</f>
        <v/>
      </c>
      <c r="J22" s="94" t="str">
        <f>'１か月目'!J22</f>
        <v/>
      </c>
      <c r="K22" s="33" t="str">
        <f>IF($B21="","",'２か月目'!K22+(E22+G22+H22))</f>
        <v/>
      </c>
      <c r="L22" s="33" t="str">
        <f>IF($B21="","",'２か月目'!L22-D22)</f>
        <v/>
      </c>
      <c r="M22" s="86" t="str">
        <f t="shared" ref="M22" si="38">IF(B21="","",IF((J22-K22)=0,0,ROUNDDOWN((((O22-K22)/J22)*100),3)))</f>
        <v/>
      </c>
      <c r="N22" s="117"/>
      <c r="O22" s="94">
        <f>'２か月目'!O22+D22</f>
        <v>0</v>
      </c>
      <c r="P22" s="33" t="str">
        <f>IF($B21="","",'２か月目'!P22+E22)</f>
        <v/>
      </c>
      <c r="Q22" s="77" t="str">
        <f t="shared" ref="Q22" si="39">IF(B21="","",IF(O22-(K22-P22)=0,0,ROUNDDOWN(((O22-K22)/(O22-P22)*100),3)))</f>
        <v/>
      </c>
      <c r="R22" s="139"/>
      <c r="S22" s="121"/>
      <c r="T22" s="122"/>
      <c r="U22" s="123"/>
    </row>
    <row r="23" spans="1:21" ht="9.9499999999999993" customHeight="1" x14ac:dyDescent="0.15">
      <c r="A23" s="142">
        <v>6</v>
      </c>
      <c r="B23" s="177" t="str">
        <f>IF('１か月目'!B23=0,"",'１か月目'!B23)</f>
        <v/>
      </c>
      <c r="C23" s="20" t="s">
        <v>12</v>
      </c>
      <c r="D23" s="42">
        <f>IF(B23="",0,D$13)</f>
        <v>0</v>
      </c>
      <c r="E23" s="43"/>
      <c r="F23" s="34" t="str">
        <f t="shared" ref="F23" si="40">IF($B23="","",(D23-(E23+G23+H23)))</f>
        <v/>
      </c>
      <c r="G23" s="43"/>
      <c r="H23" s="43"/>
      <c r="I23" s="79" t="str">
        <f t="shared" ref="I23" si="41">IF(B23="","",IF((D23-E23)=0,0,ROUNDDOWN(((F23/D23)*100),3)))</f>
        <v/>
      </c>
      <c r="J23" s="95" t="str">
        <f>'１か月目'!J23</f>
        <v/>
      </c>
      <c r="K23" s="32" t="str">
        <f>IF($B23="","",'２か月目'!K23+(E23+G23+H23))</f>
        <v/>
      </c>
      <c r="L23" s="32" t="str">
        <f>IF($B23="","",'２か月目'!L23-D23)</f>
        <v/>
      </c>
      <c r="M23" s="85" t="str">
        <f t="shared" ref="M23" si="42">IF(B23="","",IF((J23-K23)=0,0,ROUNDDOWN((((O23-K23)/J23)*100),3)))</f>
        <v/>
      </c>
      <c r="N23" s="116" t="str">
        <f t="shared" ref="N23" si="43">IF(B23="","",IF(AND(M23&gt;=80,M24&gt;=80),"可","不可"))</f>
        <v/>
      </c>
      <c r="O23" s="95">
        <f>'２か月目'!O23+D23</f>
        <v>0</v>
      </c>
      <c r="P23" s="32" t="str">
        <f>IF($B23="","",'２か月目'!P23+E23)</f>
        <v/>
      </c>
      <c r="Q23" s="76" t="str">
        <f t="shared" ref="Q23" si="44">IF(B23="","",IF(O23-(K23-P23)=0,0,ROUNDDOWN(((O23-K23)/(O23-P23)*100),3)))</f>
        <v/>
      </c>
      <c r="R23" s="138" t="str">
        <f t="shared" ref="R23" si="45">IF(B23="","",IF(Q23+Q24=0,0,ROUNDDOWN((((O23-K23)+(O24-K24))/((O23-P23)+(O24-P24))*100),3)))</f>
        <v/>
      </c>
      <c r="S23" s="118"/>
      <c r="T23" s="119"/>
      <c r="U23" s="120"/>
    </row>
    <row r="24" spans="1:21" ht="9.9499999999999993" customHeight="1" x14ac:dyDescent="0.15">
      <c r="A24" s="143"/>
      <c r="B24" s="178"/>
      <c r="C24" s="52" t="s">
        <v>13</v>
      </c>
      <c r="D24" s="44">
        <f>IF(B23="",0,D$14)</f>
        <v>0</v>
      </c>
      <c r="E24" s="45"/>
      <c r="F24" s="35" t="str">
        <f t="shared" ref="F24" si="46">IF($B23="","",(D24-(E24+G24+H24)))</f>
        <v/>
      </c>
      <c r="G24" s="45"/>
      <c r="H24" s="45"/>
      <c r="I24" s="80" t="str">
        <f t="shared" ref="I24" si="47">IF(B23="","",IF((D24-E24)=0,0,ROUNDDOWN(((F24/D24)*100),3)))</f>
        <v/>
      </c>
      <c r="J24" s="94" t="str">
        <f>'１か月目'!J24</f>
        <v/>
      </c>
      <c r="K24" s="33" t="str">
        <f>IF($B23="","",'２か月目'!K24+(E24+G24+H24))</f>
        <v/>
      </c>
      <c r="L24" s="33" t="str">
        <f>IF($B23="","",'２か月目'!L24-D24)</f>
        <v/>
      </c>
      <c r="M24" s="87" t="str">
        <f t="shared" ref="M24" si="48">IF(B23="","",IF((J24-K24)=0,0,ROUNDDOWN((((O24-K24)/J24)*100),3)))</f>
        <v/>
      </c>
      <c r="N24" s="117"/>
      <c r="O24" s="94">
        <f>'２か月目'!O24+D24</f>
        <v>0</v>
      </c>
      <c r="P24" s="33" t="str">
        <f>IF($B23="","",'２か月目'!P24+E24)</f>
        <v/>
      </c>
      <c r="Q24" s="77" t="str">
        <f t="shared" ref="Q24" si="49">IF(B23="","",IF(O24-(K24-P24)=0,0,ROUNDDOWN(((O24-K24)/(O24-P24)*100),3)))</f>
        <v/>
      </c>
      <c r="R24" s="139"/>
      <c r="S24" s="121"/>
      <c r="T24" s="122"/>
      <c r="U24" s="123"/>
    </row>
    <row r="25" spans="1:21" ht="9.9499999999999993" customHeight="1" x14ac:dyDescent="0.15">
      <c r="A25" s="142">
        <v>7</v>
      </c>
      <c r="B25" s="177" t="str">
        <f>IF('１か月目'!B25=0,"",'１か月目'!B25)</f>
        <v/>
      </c>
      <c r="C25" s="51" t="s">
        <v>12</v>
      </c>
      <c r="D25" s="46">
        <f>IF(B25="",0,D$13)</f>
        <v>0</v>
      </c>
      <c r="E25" s="47"/>
      <c r="F25" s="36" t="str">
        <f t="shared" ref="F25" si="50">IF($B25="","",(D25-(E25+G25+H25)))</f>
        <v/>
      </c>
      <c r="G25" s="47"/>
      <c r="H25" s="47"/>
      <c r="I25" s="81" t="str">
        <f t="shared" ref="I25" si="51">IF(B25="","",IF((D25-E25)=0,0,ROUNDDOWN(((F25/D25)*100),3)))</f>
        <v/>
      </c>
      <c r="J25" s="95" t="str">
        <f>'１か月目'!J25</f>
        <v/>
      </c>
      <c r="K25" s="32" t="str">
        <f>IF($B25="","",'２か月目'!K25+(E25+G25+H25))</f>
        <v/>
      </c>
      <c r="L25" s="32" t="str">
        <f>IF($B25="","",'２か月目'!L25-D25)</f>
        <v/>
      </c>
      <c r="M25" s="88" t="str">
        <f t="shared" ref="M25" si="52">IF(B25="","",IF((J25-K25)=0,0,ROUNDDOWN((((O25-K25)/J25)*100),3)))</f>
        <v/>
      </c>
      <c r="N25" s="116" t="str">
        <f t="shared" ref="N25" si="53">IF(B25="","",IF(AND(M25&gt;=80,M26&gt;=80),"可","不可"))</f>
        <v/>
      </c>
      <c r="O25" s="95">
        <f>'２か月目'!O25+D25</f>
        <v>0</v>
      </c>
      <c r="P25" s="32" t="str">
        <f>IF($B25="","",'２か月目'!P25+E25)</f>
        <v/>
      </c>
      <c r="Q25" s="76" t="str">
        <f t="shared" ref="Q25" si="54">IF(B25="","",IF(O25-(K25-P25)=0,0,ROUNDDOWN(((O25-K25)/(O25-P25)*100),3)))</f>
        <v/>
      </c>
      <c r="R25" s="138" t="str">
        <f t="shared" ref="R25" si="55">IF(B25="","",IF(Q25+Q26=0,0,ROUNDDOWN((((O25-K25)+(O26-K26))/((O25-P25)+(O26-P26))*100),3)))</f>
        <v/>
      </c>
      <c r="S25" s="118"/>
      <c r="T25" s="119"/>
      <c r="U25" s="120"/>
    </row>
    <row r="26" spans="1:21" ht="9.9499999999999993" customHeight="1" x14ac:dyDescent="0.15">
      <c r="A26" s="143"/>
      <c r="B26" s="178"/>
      <c r="C26" s="18" t="s">
        <v>13</v>
      </c>
      <c r="D26" s="48">
        <f>IF(B25="",0,D$14)</f>
        <v>0</v>
      </c>
      <c r="E26" s="41"/>
      <c r="F26" s="33" t="str">
        <f t="shared" ref="F26" si="56">IF($B25="","",(D26-(E26+G26+H26)))</f>
        <v/>
      </c>
      <c r="G26" s="41"/>
      <c r="H26" s="41"/>
      <c r="I26" s="77" t="str">
        <f t="shared" ref="I26" si="57">IF(B25="","",IF((D26-E26)=0,0,ROUNDDOWN(((F26/D26)*100),3)))</f>
        <v/>
      </c>
      <c r="J26" s="94" t="str">
        <f>'１か月目'!J26</f>
        <v/>
      </c>
      <c r="K26" s="33" t="str">
        <f>IF($B25="","",'２か月目'!K26+(E26+G26+H26))</f>
        <v/>
      </c>
      <c r="L26" s="33" t="str">
        <f>IF($B25="","",'２か月目'!L26-D26)</f>
        <v/>
      </c>
      <c r="M26" s="86" t="str">
        <f t="shared" ref="M26" si="58">IF(B25="","",IF((J26-K26)=0,0,ROUNDDOWN((((O26-K26)/J26)*100),3)))</f>
        <v/>
      </c>
      <c r="N26" s="117"/>
      <c r="O26" s="94">
        <f>'２か月目'!O26+D26</f>
        <v>0</v>
      </c>
      <c r="P26" s="33" t="str">
        <f>IF($B25="","",'２か月目'!P26+E26)</f>
        <v/>
      </c>
      <c r="Q26" s="77" t="str">
        <f t="shared" ref="Q26" si="59">IF(B25="","",IF(O26-(K26-P26)=0,0,ROUNDDOWN(((O26-K26)/(O26-P26)*100),3)))</f>
        <v/>
      </c>
      <c r="R26" s="139"/>
      <c r="S26" s="121"/>
      <c r="T26" s="122"/>
      <c r="U26" s="123"/>
    </row>
    <row r="27" spans="1:21" ht="9.9499999999999993" customHeight="1" x14ac:dyDescent="0.15">
      <c r="A27" s="142">
        <v>8</v>
      </c>
      <c r="B27" s="177" t="str">
        <f>IF('１か月目'!B27=0,"",'１か月目'!B27)</f>
        <v/>
      </c>
      <c r="C27" s="20" t="s">
        <v>12</v>
      </c>
      <c r="D27" s="42">
        <f>IF(B27="",0,D$13)</f>
        <v>0</v>
      </c>
      <c r="E27" s="43"/>
      <c r="F27" s="34" t="str">
        <f t="shared" ref="F27" si="60">IF($B27="","",(D27-(E27+G27+H27)))</f>
        <v/>
      </c>
      <c r="G27" s="43"/>
      <c r="H27" s="43"/>
      <c r="I27" s="79" t="str">
        <f t="shared" ref="I27" si="61">IF(B27="","",IF((D27-E27)=0,0,ROUNDDOWN(((F27/D27)*100),3)))</f>
        <v/>
      </c>
      <c r="J27" s="95" t="str">
        <f>'１か月目'!J27</f>
        <v/>
      </c>
      <c r="K27" s="32" t="str">
        <f>IF($B27="","",'２か月目'!K27+(E27+G27+H27))</f>
        <v/>
      </c>
      <c r="L27" s="32" t="str">
        <f>IF($B27="","",'２か月目'!L27-D27)</f>
        <v/>
      </c>
      <c r="M27" s="85" t="str">
        <f t="shared" ref="M27" si="62">IF(B27="","",IF((J27-K27)=0,0,ROUNDDOWN((((O27-K27)/J27)*100),3)))</f>
        <v/>
      </c>
      <c r="N27" s="116" t="str">
        <f t="shared" ref="N27" si="63">IF(B27="","",IF(AND(M27&gt;=80,M28&gt;=80),"可","不可"))</f>
        <v/>
      </c>
      <c r="O27" s="95">
        <f>'２か月目'!O27+D27</f>
        <v>0</v>
      </c>
      <c r="P27" s="32" t="str">
        <f>IF($B27="","",'２か月目'!P27+E27)</f>
        <v/>
      </c>
      <c r="Q27" s="76" t="str">
        <f t="shared" ref="Q27" si="64">IF(B27="","",IF(O27-(K27-P27)=0,0,ROUNDDOWN(((O27-K27)/(O27-P27)*100),3)))</f>
        <v/>
      </c>
      <c r="R27" s="138" t="str">
        <f t="shared" ref="R27" si="65">IF(B27="","",IF(Q27+Q28=0,0,ROUNDDOWN((((O27-K27)+(O28-K28))/((O27-P27)+(O28-P28))*100),3)))</f>
        <v/>
      </c>
      <c r="S27" s="118"/>
      <c r="T27" s="119"/>
      <c r="U27" s="120"/>
    </row>
    <row r="28" spans="1:21" ht="9.9499999999999993" customHeight="1" x14ac:dyDescent="0.15">
      <c r="A28" s="143"/>
      <c r="B28" s="178"/>
      <c r="C28" s="52" t="s">
        <v>13</v>
      </c>
      <c r="D28" s="44">
        <f>IF(B27="",0,D$14)</f>
        <v>0</v>
      </c>
      <c r="E28" s="45"/>
      <c r="F28" s="35" t="str">
        <f t="shared" ref="F28" si="66">IF($B27="","",(D28-(E28+G28+H28)))</f>
        <v/>
      </c>
      <c r="G28" s="45"/>
      <c r="H28" s="45"/>
      <c r="I28" s="80" t="str">
        <f t="shared" ref="I28" si="67">IF(B27="","",IF((D28-E28)=0,0,ROUNDDOWN(((F28/D28)*100),3)))</f>
        <v/>
      </c>
      <c r="J28" s="94" t="str">
        <f>'１か月目'!J28</f>
        <v/>
      </c>
      <c r="K28" s="33" t="str">
        <f>IF($B27="","",'２か月目'!K28+(E28+G28+H28))</f>
        <v/>
      </c>
      <c r="L28" s="33" t="str">
        <f>IF($B27="","",'２か月目'!L28-D28)</f>
        <v/>
      </c>
      <c r="M28" s="87" t="str">
        <f t="shared" ref="M28" si="68">IF(B27="","",IF((J28-K28)=0,0,ROUNDDOWN((((O28-K28)/J28)*100),3)))</f>
        <v/>
      </c>
      <c r="N28" s="117"/>
      <c r="O28" s="94">
        <f>'２か月目'!O28+D28</f>
        <v>0</v>
      </c>
      <c r="P28" s="33" t="str">
        <f>IF($B27="","",'２か月目'!P28+E28)</f>
        <v/>
      </c>
      <c r="Q28" s="77" t="str">
        <f t="shared" ref="Q28" si="69">IF(B27="","",IF(O28-(K28-P28)=0,0,ROUNDDOWN(((O28-K28)/(O28-P28)*100),3)))</f>
        <v/>
      </c>
      <c r="R28" s="139"/>
      <c r="S28" s="121"/>
      <c r="T28" s="122"/>
      <c r="U28" s="123"/>
    </row>
    <row r="29" spans="1:21" ht="9.9499999999999993" customHeight="1" x14ac:dyDescent="0.15">
      <c r="A29" s="142">
        <v>9</v>
      </c>
      <c r="B29" s="177" t="str">
        <f>IF('１か月目'!B29=0,"",'１か月目'!B29)</f>
        <v/>
      </c>
      <c r="C29" s="51" t="s">
        <v>12</v>
      </c>
      <c r="D29" s="46">
        <f>IF(B29="",0,D$13)</f>
        <v>0</v>
      </c>
      <c r="E29" s="47"/>
      <c r="F29" s="36" t="str">
        <f t="shared" ref="F29" si="70">IF($B29="","",(D29-(E29+G29+H29)))</f>
        <v/>
      </c>
      <c r="G29" s="47"/>
      <c r="H29" s="47"/>
      <c r="I29" s="81" t="str">
        <f t="shared" ref="I29" si="71">IF(B29="","",IF((D29-E29)=0,0,ROUNDDOWN(((F29/D29)*100),3)))</f>
        <v/>
      </c>
      <c r="J29" s="95" t="str">
        <f>'１か月目'!J29</f>
        <v/>
      </c>
      <c r="K29" s="32" t="str">
        <f>IF($B29="","",'２か月目'!K29+(E29+G29+H29))</f>
        <v/>
      </c>
      <c r="L29" s="32" t="str">
        <f>IF($B29="","",'２か月目'!L29-D29)</f>
        <v/>
      </c>
      <c r="M29" s="88" t="str">
        <f t="shared" ref="M29" si="72">IF(B29="","",IF((J29-K29)=0,0,ROUNDDOWN((((O29-K29)/J29)*100),3)))</f>
        <v/>
      </c>
      <c r="N29" s="116" t="str">
        <f t="shared" ref="N29" si="73">IF(B29="","",IF(AND(M29&gt;=80,M30&gt;=80),"可","不可"))</f>
        <v/>
      </c>
      <c r="O29" s="95">
        <f>'２か月目'!O29+D29</f>
        <v>0</v>
      </c>
      <c r="P29" s="32" t="str">
        <f>IF($B29="","",'２か月目'!P29+E29)</f>
        <v/>
      </c>
      <c r="Q29" s="76" t="str">
        <f t="shared" ref="Q29" si="74">IF(B29="","",IF(O29-(K29-P29)=0,0,ROUNDDOWN(((O29-K29)/(O29-P29)*100),3)))</f>
        <v/>
      </c>
      <c r="R29" s="138" t="str">
        <f t="shared" ref="R29" si="75">IF(B29="","",IF(Q29+Q30=0,0,ROUNDDOWN((((O29-K29)+(O30-K30))/((O29-P29)+(O30-P30))*100),3)))</f>
        <v/>
      </c>
      <c r="S29" s="118"/>
      <c r="T29" s="119"/>
      <c r="U29" s="120"/>
    </row>
    <row r="30" spans="1:21" ht="9.9499999999999993" customHeight="1" x14ac:dyDescent="0.15">
      <c r="A30" s="143"/>
      <c r="B30" s="178"/>
      <c r="C30" s="18" t="s">
        <v>13</v>
      </c>
      <c r="D30" s="48">
        <f>IF(B29="",0,D$14)</f>
        <v>0</v>
      </c>
      <c r="E30" s="41"/>
      <c r="F30" s="33" t="str">
        <f t="shared" ref="F30" si="76">IF($B29="","",(D30-(E30+G30+H30)))</f>
        <v/>
      </c>
      <c r="G30" s="41"/>
      <c r="H30" s="41"/>
      <c r="I30" s="77" t="str">
        <f t="shared" ref="I30" si="77">IF(B29="","",IF((D30-E30)=0,0,ROUNDDOWN(((F30/D30)*100),3)))</f>
        <v/>
      </c>
      <c r="J30" s="94" t="str">
        <f>'１か月目'!J30</f>
        <v/>
      </c>
      <c r="K30" s="33" t="str">
        <f>IF($B29="","",'２か月目'!K30+(E30+G30+H30))</f>
        <v/>
      </c>
      <c r="L30" s="33" t="str">
        <f>IF($B29="","",'２か月目'!L30-D30)</f>
        <v/>
      </c>
      <c r="M30" s="86" t="str">
        <f t="shared" ref="M30" si="78">IF(B29="","",IF((J30-K30)=0,0,ROUNDDOWN((((O30-K30)/J30)*100),3)))</f>
        <v/>
      </c>
      <c r="N30" s="117"/>
      <c r="O30" s="94">
        <f>'２か月目'!O30+D30</f>
        <v>0</v>
      </c>
      <c r="P30" s="33" t="str">
        <f>IF($B29="","",'２か月目'!P30+E30)</f>
        <v/>
      </c>
      <c r="Q30" s="77" t="str">
        <f t="shared" ref="Q30" si="79">IF(B29="","",IF(O30-(K30-P30)=0,0,ROUNDDOWN(((O30-K30)/(O30-P30)*100),3)))</f>
        <v/>
      </c>
      <c r="R30" s="139"/>
      <c r="S30" s="121"/>
      <c r="T30" s="122"/>
      <c r="U30" s="123"/>
    </row>
    <row r="31" spans="1:21" ht="9.9499999999999993" customHeight="1" x14ac:dyDescent="0.15">
      <c r="A31" s="142">
        <v>10</v>
      </c>
      <c r="B31" s="177" t="str">
        <f>IF('１か月目'!B31=0,"",'１か月目'!B31)</f>
        <v/>
      </c>
      <c r="C31" s="20" t="s">
        <v>12</v>
      </c>
      <c r="D31" s="42">
        <f>IF(B31="",0,D$13)</f>
        <v>0</v>
      </c>
      <c r="E31" s="43"/>
      <c r="F31" s="34" t="str">
        <f t="shared" ref="F31" si="80">IF($B31="","",(D31-(E31+G31+H31)))</f>
        <v/>
      </c>
      <c r="G31" s="43"/>
      <c r="H31" s="43"/>
      <c r="I31" s="79" t="str">
        <f t="shared" ref="I31" si="81">IF(B31="","",IF((D31-E31)=0,0,ROUNDDOWN(((F31/D31)*100),3)))</f>
        <v/>
      </c>
      <c r="J31" s="95" t="str">
        <f>'１か月目'!J31</f>
        <v/>
      </c>
      <c r="K31" s="32" t="str">
        <f>IF($B31="","",'２か月目'!K31+(E31+G31+H31))</f>
        <v/>
      </c>
      <c r="L31" s="32" t="str">
        <f>IF($B31="","",'２か月目'!L31-D31)</f>
        <v/>
      </c>
      <c r="M31" s="85" t="str">
        <f t="shared" ref="M31" si="82">IF(B31="","",IF((J31-K31)=0,0,ROUNDDOWN((((O31-K31)/J31)*100),3)))</f>
        <v/>
      </c>
      <c r="N31" s="116" t="str">
        <f t="shared" ref="N31" si="83">IF(B31="","",IF(AND(M31&gt;=80,M32&gt;=80),"可","不可"))</f>
        <v/>
      </c>
      <c r="O31" s="95">
        <f>'２か月目'!O31+D31</f>
        <v>0</v>
      </c>
      <c r="P31" s="32" t="str">
        <f>IF($B31="","",'２か月目'!P31+E31)</f>
        <v/>
      </c>
      <c r="Q31" s="76" t="str">
        <f t="shared" ref="Q31" si="84">IF(B31="","",IF(O31-(K31-P31)=0,0,ROUNDDOWN(((O31-K31)/(O31-P31)*100),3)))</f>
        <v/>
      </c>
      <c r="R31" s="138" t="str">
        <f t="shared" ref="R31" si="85">IF(B31="","",IF(Q31+Q32=0,0,ROUNDDOWN((((O31-K31)+(O32-K32))/((O31-P31)+(O32-P32))*100),3)))</f>
        <v/>
      </c>
      <c r="S31" s="118"/>
      <c r="T31" s="119"/>
      <c r="U31" s="120"/>
    </row>
    <row r="32" spans="1:21" ht="9.9499999999999993" customHeight="1" x14ac:dyDescent="0.15">
      <c r="A32" s="143"/>
      <c r="B32" s="178"/>
      <c r="C32" s="52" t="s">
        <v>13</v>
      </c>
      <c r="D32" s="44">
        <f>IF(B31="",0,D$14)</f>
        <v>0</v>
      </c>
      <c r="E32" s="45"/>
      <c r="F32" s="35" t="str">
        <f t="shared" ref="F32" si="86">IF($B31="","",(D32-(E32+G32+H32)))</f>
        <v/>
      </c>
      <c r="G32" s="45"/>
      <c r="H32" s="45"/>
      <c r="I32" s="80" t="str">
        <f t="shared" ref="I32" si="87">IF(B31="","",IF((D32-E32)=0,0,ROUNDDOWN(((F32/D32)*100),3)))</f>
        <v/>
      </c>
      <c r="J32" s="94" t="str">
        <f>'１か月目'!J32</f>
        <v/>
      </c>
      <c r="K32" s="33" t="str">
        <f>IF($B31="","",'２か月目'!K32+(E32+G32+H32))</f>
        <v/>
      </c>
      <c r="L32" s="33" t="str">
        <f>IF($B31="","",'２か月目'!L32-D32)</f>
        <v/>
      </c>
      <c r="M32" s="87" t="str">
        <f t="shared" ref="M32" si="88">IF(B31="","",IF((J32-K32)=0,0,ROUNDDOWN((((O32-K32)/J32)*100),3)))</f>
        <v/>
      </c>
      <c r="N32" s="117"/>
      <c r="O32" s="94">
        <f>'２か月目'!O32+D32</f>
        <v>0</v>
      </c>
      <c r="P32" s="33" t="str">
        <f>IF($B31="","",'２か月目'!P32+E32)</f>
        <v/>
      </c>
      <c r="Q32" s="77" t="str">
        <f t="shared" ref="Q32" si="89">IF(B31="","",IF(O32-(K32-P32)=0,0,ROUNDDOWN(((O32-K32)/(O32-P32)*100),3)))</f>
        <v/>
      </c>
      <c r="R32" s="139"/>
      <c r="S32" s="121"/>
      <c r="T32" s="122"/>
      <c r="U32" s="123"/>
    </row>
    <row r="33" spans="1:21" ht="9.9499999999999993" customHeight="1" x14ac:dyDescent="0.15">
      <c r="A33" s="142">
        <v>11</v>
      </c>
      <c r="B33" s="177" t="str">
        <f>IF('１か月目'!B33=0,"",'１か月目'!B33)</f>
        <v/>
      </c>
      <c r="C33" s="51" t="s">
        <v>12</v>
      </c>
      <c r="D33" s="46">
        <f>IF(B33="",0,D$13)</f>
        <v>0</v>
      </c>
      <c r="E33" s="47"/>
      <c r="F33" s="36" t="str">
        <f t="shared" ref="F33" si="90">IF($B33="","",(D33-(E33+G33+H33)))</f>
        <v/>
      </c>
      <c r="G33" s="47"/>
      <c r="H33" s="47"/>
      <c r="I33" s="81" t="str">
        <f t="shared" ref="I33" si="91">IF(B33="","",IF((D33-E33)=0,0,ROUNDDOWN(((F33/D33)*100),3)))</f>
        <v/>
      </c>
      <c r="J33" s="95" t="str">
        <f>'１か月目'!J33</f>
        <v/>
      </c>
      <c r="K33" s="32" t="str">
        <f>IF($B33="","",'２か月目'!K33+(E33+G33+H33))</f>
        <v/>
      </c>
      <c r="L33" s="32" t="str">
        <f>IF($B33="","",'２か月目'!L33-D33)</f>
        <v/>
      </c>
      <c r="M33" s="88" t="str">
        <f t="shared" ref="M33" si="92">IF(B33="","",IF((J33-K33)=0,0,ROUNDDOWN((((O33-K33)/J33)*100),3)))</f>
        <v/>
      </c>
      <c r="N33" s="116" t="str">
        <f t="shared" ref="N33" si="93">IF(B33="","",IF(AND(M33&gt;=80,M34&gt;=80),"可","不可"))</f>
        <v/>
      </c>
      <c r="O33" s="95">
        <f>'２か月目'!O33+D33</f>
        <v>0</v>
      </c>
      <c r="P33" s="32" t="str">
        <f>IF($B33="","",'２か月目'!P33+E33)</f>
        <v/>
      </c>
      <c r="Q33" s="76" t="str">
        <f t="shared" ref="Q33" si="94">IF(B33="","",IF(O33-(K33-P33)=0,0,ROUNDDOWN(((O33-K33)/(O33-P33)*100),3)))</f>
        <v/>
      </c>
      <c r="R33" s="138" t="str">
        <f t="shared" ref="R33" si="95">IF(B33="","",IF(Q33+Q34=0,0,ROUNDDOWN((((O33-K33)+(O34-K34))/((O33-P33)+(O34-P34))*100),3)))</f>
        <v/>
      </c>
      <c r="S33" s="118"/>
      <c r="T33" s="119"/>
      <c r="U33" s="120"/>
    </row>
    <row r="34" spans="1:21" ht="9.9499999999999993" customHeight="1" x14ac:dyDescent="0.15">
      <c r="A34" s="143"/>
      <c r="B34" s="178"/>
      <c r="C34" s="18" t="s">
        <v>13</v>
      </c>
      <c r="D34" s="48">
        <f>IF(B33="",0,D$14)</f>
        <v>0</v>
      </c>
      <c r="E34" s="41"/>
      <c r="F34" s="33" t="str">
        <f t="shared" ref="F34" si="96">IF($B33="","",(D34-(E34+G34+H34)))</f>
        <v/>
      </c>
      <c r="G34" s="41"/>
      <c r="H34" s="41"/>
      <c r="I34" s="77" t="str">
        <f t="shared" ref="I34" si="97">IF(B33="","",IF((D34-E34)=0,0,ROUNDDOWN(((F34/D34)*100),3)))</f>
        <v/>
      </c>
      <c r="J34" s="94" t="str">
        <f>'１か月目'!J34</f>
        <v/>
      </c>
      <c r="K34" s="33" t="str">
        <f>IF($B33="","",'２か月目'!K34+(E34+G34+H34))</f>
        <v/>
      </c>
      <c r="L34" s="33" t="str">
        <f>IF($B33="","",'２か月目'!L34-D34)</f>
        <v/>
      </c>
      <c r="M34" s="86" t="str">
        <f t="shared" ref="M34" si="98">IF(B33="","",IF((J34-K34)=0,0,ROUNDDOWN((((O34-K34)/J34)*100),3)))</f>
        <v/>
      </c>
      <c r="N34" s="117"/>
      <c r="O34" s="94">
        <f>'２か月目'!O34+D34</f>
        <v>0</v>
      </c>
      <c r="P34" s="33" t="str">
        <f>IF($B33="","",'２か月目'!P34+E34)</f>
        <v/>
      </c>
      <c r="Q34" s="77" t="str">
        <f t="shared" ref="Q34" si="99">IF(B33="","",IF(O34-(K34-P34)=0,0,ROUNDDOWN(((O34-K34)/(O34-P34)*100),3)))</f>
        <v/>
      </c>
      <c r="R34" s="139"/>
      <c r="S34" s="121"/>
      <c r="T34" s="122"/>
      <c r="U34" s="123"/>
    </row>
    <row r="35" spans="1:21" ht="9.9499999999999993" customHeight="1" x14ac:dyDescent="0.15">
      <c r="A35" s="142">
        <v>12</v>
      </c>
      <c r="B35" s="177" t="str">
        <f>IF('１か月目'!B35=0,"",'１か月目'!B35)</f>
        <v/>
      </c>
      <c r="C35" s="20" t="s">
        <v>12</v>
      </c>
      <c r="D35" s="42">
        <f>IF(B35="",0,D$13)</f>
        <v>0</v>
      </c>
      <c r="E35" s="43"/>
      <c r="F35" s="34" t="str">
        <f t="shared" ref="F35" si="100">IF($B35="","",(D35-(E35+G35+H35)))</f>
        <v/>
      </c>
      <c r="G35" s="43"/>
      <c r="H35" s="43"/>
      <c r="I35" s="79" t="str">
        <f t="shared" ref="I35" si="101">IF(B35="","",IF((D35-E35)=0,0,ROUNDDOWN(((F35/D35)*100),3)))</f>
        <v/>
      </c>
      <c r="J35" s="95" t="str">
        <f>'１か月目'!J35</f>
        <v/>
      </c>
      <c r="K35" s="32" t="str">
        <f>IF($B35="","",'２か月目'!K35+(E35+G35+H35))</f>
        <v/>
      </c>
      <c r="L35" s="32" t="str">
        <f>IF($B35="","",'２か月目'!L35-D35)</f>
        <v/>
      </c>
      <c r="M35" s="85" t="str">
        <f t="shared" ref="M35" si="102">IF(B35="","",IF((J35-K35)=0,0,ROUNDDOWN((((O35-K35)/J35)*100),3)))</f>
        <v/>
      </c>
      <c r="N35" s="116" t="str">
        <f t="shared" ref="N35" si="103">IF(B35="","",IF(AND(M35&gt;=80,M36&gt;=80),"可","不可"))</f>
        <v/>
      </c>
      <c r="O35" s="95">
        <f>'２か月目'!O35+D35</f>
        <v>0</v>
      </c>
      <c r="P35" s="32" t="str">
        <f>IF($B35="","",'２か月目'!P35+E35)</f>
        <v/>
      </c>
      <c r="Q35" s="76" t="str">
        <f t="shared" ref="Q35" si="104">IF(B35="","",IF(O35-(K35-P35)=0,0,ROUNDDOWN(((O35-K35)/(O35-P35)*100),3)))</f>
        <v/>
      </c>
      <c r="R35" s="138" t="str">
        <f t="shared" ref="R35" si="105">IF(B35="","",IF(Q35+Q36=0,0,ROUNDDOWN((((O35-K35)+(O36-K36))/((O35-P35)+(O36-P36))*100),3)))</f>
        <v/>
      </c>
      <c r="S35" s="118"/>
      <c r="T35" s="119"/>
      <c r="U35" s="120"/>
    </row>
    <row r="36" spans="1:21" ht="9.9499999999999993" customHeight="1" x14ac:dyDescent="0.15">
      <c r="A36" s="143"/>
      <c r="B36" s="178"/>
      <c r="C36" s="52" t="s">
        <v>13</v>
      </c>
      <c r="D36" s="44">
        <f>IF(B35="",0,D$14)</f>
        <v>0</v>
      </c>
      <c r="E36" s="45"/>
      <c r="F36" s="35" t="str">
        <f t="shared" ref="F36" si="106">IF($B35="","",(D36-(E36+G36+H36)))</f>
        <v/>
      </c>
      <c r="G36" s="45"/>
      <c r="H36" s="45"/>
      <c r="I36" s="80" t="str">
        <f t="shared" ref="I36" si="107">IF(B35="","",IF((D36-E36)=0,0,ROUNDDOWN(((F36/D36)*100),3)))</f>
        <v/>
      </c>
      <c r="J36" s="94" t="str">
        <f>'１か月目'!J36</f>
        <v/>
      </c>
      <c r="K36" s="33" t="str">
        <f>IF($B35="","",'２か月目'!K36+(E36+G36+H36))</f>
        <v/>
      </c>
      <c r="L36" s="33" t="str">
        <f>IF($B35="","",'２か月目'!L36-D36)</f>
        <v/>
      </c>
      <c r="M36" s="87" t="str">
        <f t="shared" ref="M36" si="108">IF(B35="","",IF((J36-K36)=0,0,ROUNDDOWN((((O36-K36)/J36)*100),3)))</f>
        <v/>
      </c>
      <c r="N36" s="117"/>
      <c r="O36" s="94">
        <f>'２か月目'!O36+D36</f>
        <v>0</v>
      </c>
      <c r="P36" s="33" t="str">
        <f>IF($B35="","",'２か月目'!P36+E36)</f>
        <v/>
      </c>
      <c r="Q36" s="77" t="str">
        <f t="shared" ref="Q36" si="109">IF(B35="","",IF(O36-(K36-P36)=0,0,ROUNDDOWN(((O36-K36)/(O36-P36)*100),3)))</f>
        <v/>
      </c>
      <c r="R36" s="139"/>
      <c r="S36" s="121"/>
      <c r="T36" s="122"/>
      <c r="U36" s="123"/>
    </row>
    <row r="37" spans="1:21" ht="9.9499999999999993" customHeight="1" x14ac:dyDescent="0.15">
      <c r="A37" s="142">
        <v>13</v>
      </c>
      <c r="B37" s="177" t="str">
        <f>IF('１か月目'!B37=0,"",'１か月目'!B37)</f>
        <v/>
      </c>
      <c r="C37" s="51" t="s">
        <v>12</v>
      </c>
      <c r="D37" s="46">
        <f>IF(B37="",0,D$13)</f>
        <v>0</v>
      </c>
      <c r="E37" s="47"/>
      <c r="F37" s="36" t="str">
        <f t="shared" ref="F37" si="110">IF($B37="","",(D37-(E37+G37+H37)))</f>
        <v/>
      </c>
      <c r="G37" s="47"/>
      <c r="H37" s="47"/>
      <c r="I37" s="81" t="str">
        <f t="shared" ref="I37" si="111">IF(B37="","",IF((D37-E37)=0,0,ROUNDDOWN(((F37/D37)*100),3)))</f>
        <v/>
      </c>
      <c r="J37" s="95" t="str">
        <f>'１か月目'!J37</f>
        <v/>
      </c>
      <c r="K37" s="32" t="str">
        <f>IF($B37="","",'２か月目'!K37+(E37+G37+H37))</f>
        <v/>
      </c>
      <c r="L37" s="32" t="str">
        <f>IF($B37="","",'２か月目'!L37-D37)</f>
        <v/>
      </c>
      <c r="M37" s="88" t="str">
        <f t="shared" ref="M37" si="112">IF(B37="","",IF((J37-K37)=0,0,ROUNDDOWN((((O37-K37)/J37)*100),3)))</f>
        <v/>
      </c>
      <c r="N37" s="116" t="str">
        <f t="shared" ref="N37" si="113">IF(B37="","",IF(AND(M37&gt;=80,M38&gt;=80),"可","不可"))</f>
        <v/>
      </c>
      <c r="O37" s="95">
        <f>'２か月目'!O37+D37</f>
        <v>0</v>
      </c>
      <c r="P37" s="32" t="str">
        <f>IF($B37="","",'２か月目'!P37+E37)</f>
        <v/>
      </c>
      <c r="Q37" s="76" t="str">
        <f t="shared" ref="Q37" si="114">IF(B37="","",IF(O37-(K37-P37)=0,0,ROUNDDOWN(((O37-K37)/(O37-P37)*100),3)))</f>
        <v/>
      </c>
      <c r="R37" s="138" t="str">
        <f t="shared" ref="R37" si="115">IF(B37="","",IF(Q37+Q38=0,0,ROUNDDOWN((((O37-K37)+(O38-K38))/((O37-P37)+(O38-P38))*100),3)))</f>
        <v/>
      </c>
      <c r="S37" s="118"/>
      <c r="T37" s="119"/>
      <c r="U37" s="120"/>
    </row>
    <row r="38" spans="1:21" ht="9.9499999999999993" customHeight="1" x14ac:dyDescent="0.15">
      <c r="A38" s="143"/>
      <c r="B38" s="178"/>
      <c r="C38" s="18" t="s">
        <v>13</v>
      </c>
      <c r="D38" s="48">
        <f>IF(B37="",0,D$14)</f>
        <v>0</v>
      </c>
      <c r="E38" s="41"/>
      <c r="F38" s="33" t="str">
        <f t="shared" ref="F38" si="116">IF($B37="","",(D38-(E38+G38+H38)))</f>
        <v/>
      </c>
      <c r="G38" s="41"/>
      <c r="H38" s="41"/>
      <c r="I38" s="77" t="str">
        <f t="shared" ref="I38" si="117">IF(B37="","",IF((D38-E38)=0,0,ROUNDDOWN(((F38/D38)*100),3)))</f>
        <v/>
      </c>
      <c r="J38" s="94" t="str">
        <f>'１か月目'!J38</f>
        <v/>
      </c>
      <c r="K38" s="33" t="str">
        <f>IF($B37="","",'２か月目'!K38+(E38+G38+H38))</f>
        <v/>
      </c>
      <c r="L38" s="33" t="str">
        <f>IF($B37="","",'２か月目'!L38-D38)</f>
        <v/>
      </c>
      <c r="M38" s="86" t="str">
        <f t="shared" ref="M38" si="118">IF(B37="","",IF((J38-K38)=0,0,ROUNDDOWN((((O38-K38)/J38)*100),3)))</f>
        <v/>
      </c>
      <c r="N38" s="117"/>
      <c r="O38" s="94">
        <f>'２か月目'!O38+D38</f>
        <v>0</v>
      </c>
      <c r="P38" s="33" t="str">
        <f>IF($B37="","",'２か月目'!P38+E38)</f>
        <v/>
      </c>
      <c r="Q38" s="77" t="str">
        <f t="shared" ref="Q38" si="119">IF(B37="","",IF(O38-(K38-P38)=0,0,ROUNDDOWN(((O38-K38)/(O38-P38)*100),3)))</f>
        <v/>
      </c>
      <c r="R38" s="139"/>
      <c r="S38" s="121"/>
      <c r="T38" s="122"/>
      <c r="U38" s="123"/>
    </row>
    <row r="39" spans="1:21" ht="9.9499999999999993" customHeight="1" x14ac:dyDescent="0.15">
      <c r="A39" s="142">
        <v>14</v>
      </c>
      <c r="B39" s="177" t="str">
        <f>IF('１か月目'!B39=0,"",'１か月目'!B39)</f>
        <v/>
      </c>
      <c r="C39" s="20" t="s">
        <v>12</v>
      </c>
      <c r="D39" s="42">
        <f>IF(B39="",0,D$13)</f>
        <v>0</v>
      </c>
      <c r="E39" s="43"/>
      <c r="F39" s="34" t="str">
        <f t="shared" ref="F39" si="120">IF($B39="","",(D39-(E39+G39+H39)))</f>
        <v/>
      </c>
      <c r="G39" s="43"/>
      <c r="H39" s="43"/>
      <c r="I39" s="79" t="str">
        <f t="shared" ref="I39" si="121">IF(B39="","",IF((D39-E39)=0,0,ROUNDDOWN(((F39/D39)*100),3)))</f>
        <v/>
      </c>
      <c r="J39" s="95" t="str">
        <f>'１か月目'!J39</f>
        <v/>
      </c>
      <c r="K39" s="32" t="str">
        <f>IF($B39="","",'２か月目'!K39+(E39+G39+H39))</f>
        <v/>
      </c>
      <c r="L39" s="32" t="str">
        <f>IF($B39="","",'２か月目'!L39-D39)</f>
        <v/>
      </c>
      <c r="M39" s="85" t="str">
        <f t="shared" ref="M39" si="122">IF(B39="","",IF((J39-K39)=0,0,ROUNDDOWN((((O39-K39)/J39)*100),3)))</f>
        <v/>
      </c>
      <c r="N39" s="116" t="str">
        <f t="shared" ref="N39" si="123">IF(B39="","",IF(AND(M39&gt;=80,M40&gt;=80),"可","不可"))</f>
        <v/>
      </c>
      <c r="O39" s="95">
        <f>'２か月目'!O39+D39</f>
        <v>0</v>
      </c>
      <c r="P39" s="32" t="str">
        <f>IF($B39="","",'２か月目'!P39+E39)</f>
        <v/>
      </c>
      <c r="Q39" s="76" t="str">
        <f t="shared" ref="Q39" si="124">IF(B39="","",IF(O39-(K39-P39)=0,0,ROUNDDOWN(((O39-K39)/(O39-P39)*100),3)))</f>
        <v/>
      </c>
      <c r="R39" s="138" t="str">
        <f t="shared" ref="R39" si="125">IF(B39="","",IF(Q39+Q40=0,0,ROUNDDOWN((((O39-K39)+(O40-K40))/((O39-P39)+(O40-P40))*100),3)))</f>
        <v/>
      </c>
      <c r="S39" s="118"/>
      <c r="T39" s="119"/>
      <c r="U39" s="120"/>
    </row>
    <row r="40" spans="1:21" ht="9.9499999999999993" customHeight="1" x14ac:dyDescent="0.15">
      <c r="A40" s="143"/>
      <c r="B40" s="178"/>
      <c r="C40" s="52" t="s">
        <v>13</v>
      </c>
      <c r="D40" s="44">
        <f>IF(B39="",0,D$14)</f>
        <v>0</v>
      </c>
      <c r="E40" s="45"/>
      <c r="F40" s="35" t="str">
        <f t="shared" ref="F40" si="126">IF($B39="","",(D40-(E40+G40+H40)))</f>
        <v/>
      </c>
      <c r="G40" s="45"/>
      <c r="H40" s="45"/>
      <c r="I40" s="80" t="str">
        <f t="shared" ref="I40" si="127">IF(B39="","",IF((D40-E40)=0,0,ROUNDDOWN(((F40/D40)*100),3)))</f>
        <v/>
      </c>
      <c r="J40" s="94" t="str">
        <f>'１か月目'!J40</f>
        <v/>
      </c>
      <c r="K40" s="33" t="str">
        <f>IF($B39="","",'２か月目'!K40+(E40+G40+H40))</f>
        <v/>
      </c>
      <c r="L40" s="33" t="str">
        <f>IF($B39="","",'２か月目'!L40-D40)</f>
        <v/>
      </c>
      <c r="M40" s="87" t="str">
        <f t="shared" ref="M40" si="128">IF(B39="","",IF((J40-K40)=0,0,ROUNDDOWN((((O40-K40)/J40)*100),3)))</f>
        <v/>
      </c>
      <c r="N40" s="117"/>
      <c r="O40" s="94">
        <f>'２か月目'!O40+D40</f>
        <v>0</v>
      </c>
      <c r="P40" s="33" t="str">
        <f>IF($B39="","",'２か月目'!P40+E40)</f>
        <v/>
      </c>
      <c r="Q40" s="77" t="str">
        <f t="shared" ref="Q40" si="129">IF(B39="","",IF(O40-(K40-P40)=0,0,ROUNDDOWN(((O40-K40)/(O40-P40)*100),3)))</f>
        <v/>
      </c>
      <c r="R40" s="139"/>
      <c r="S40" s="121"/>
      <c r="T40" s="122"/>
      <c r="U40" s="123"/>
    </row>
    <row r="41" spans="1:21" ht="9.9499999999999993" customHeight="1" x14ac:dyDescent="0.15">
      <c r="A41" s="142">
        <v>15</v>
      </c>
      <c r="B41" s="177" t="str">
        <f>IF('１か月目'!B41=0,"",'１か月目'!B41)</f>
        <v/>
      </c>
      <c r="C41" s="20" t="s">
        <v>12</v>
      </c>
      <c r="D41" s="46">
        <f>IF(B41="",0,D$13)</f>
        <v>0</v>
      </c>
      <c r="E41" s="47"/>
      <c r="F41" s="36" t="str">
        <f t="shared" ref="F41" si="130">IF($B41="","",(D41-(E41+G41+H41)))</f>
        <v/>
      </c>
      <c r="G41" s="47"/>
      <c r="H41" s="47"/>
      <c r="I41" s="81" t="str">
        <f t="shared" ref="I41" si="131">IF(B41="","",IF((D41-E41)=0,0,ROUNDDOWN(((F41/D41)*100),3)))</f>
        <v/>
      </c>
      <c r="J41" s="95" t="str">
        <f>'１か月目'!J41</f>
        <v/>
      </c>
      <c r="K41" s="32" t="str">
        <f>IF($B41="","",'２か月目'!K41+(E41+G41+H41))</f>
        <v/>
      </c>
      <c r="L41" s="32" t="str">
        <f>IF($B41="","",'２か月目'!L41-D41)</f>
        <v/>
      </c>
      <c r="M41" s="88" t="str">
        <f t="shared" ref="M41" si="132">IF(B41="","",IF((J41-K41)=0,0,ROUNDDOWN((((O41-K41)/J41)*100),3)))</f>
        <v/>
      </c>
      <c r="N41" s="116" t="str">
        <f t="shared" ref="N41" si="133">IF(B41="","",IF(AND(M41&gt;=80,M42&gt;=80),"可","不可"))</f>
        <v/>
      </c>
      <c r="O41" s="95">
        <f>'２か月目'!O41+D41</f>
        <v>0</v>
      </c>
      <c r="P41" s="32" t="str">
        <f>IF($B41="","",'２か月目'!P41+E41)</f>
        <v/>
      </c>
      <c r="Q41" s="76" t="str">
        <f t="shared" ref="Q41" si="134">IF(B41="","",IF(O41-(K41-P41)=0,0,ROUNDDOWN(((O41-K41)/(O41-P41)*100),3)))</f>
        <v/>
      </c>
      <c r="R41" s="138" t="str">
        <f t="shared" ref="R41" si="135">IF(B41="","",IF(Q41+Q42=0,0,ROUNDDOWN((((O41-K41)+(O42-K42))/((O41-P41)+(O42-P42))*100),3)))</f>
        <v/>
      </c>
      <c r="S41" s="118"/>
      <c r="T41" s="119"/>
      <c r="U41" s="120"/>
    </row>
    <row r="42" spans="1:21" ht="9.9499999999999993" customHeight="1" x14ac:dyDescent="0.15">
      <c r="A42" s="143"/>
      <c r="B42" s="178"/>
      <c r="C42" s="52" t="s">
        <v>13</v>
      </c>
      <c r="D42" s="48">
        <f>IF(B41="",0,D$14)</f>
        <v>0</v>
      </c>
      <c r="E42" s="41"/>
      <c r="F42" s="33" t="str">
        <f t="shared" ref="F42" si="136">IF($B41="","",(D42-(E42+G42+H42)))</f>
        <v/>
      </c>
      <c r="G42" s="41"/>
      <c r="H42" s="41"/>
      <c r="I42" s="77" t="str">
        <f t="shared" ref="I42" si="137">IF(B41="","",IF((D42-E42)=0,0,ROUNDDOWN(((F42/D42)*100),3)))</f>
        <v/>
      </c>
      <c r="J42" s="94" t="str">
        <f>'１か月目'!J42</f>
        <v/>
      </c>
      <c r="K42" s="33" t="str">
        <f>IF($B41="","",'２か月目'!K42+(E42+G42+H42))</f>
        <v/>
      </c>
      <c r="L42" s="33" t="str">
        <f>IF($B41="","",'２か月目'!L42-D42)</f>
        <v/>
      </c>
      <c r="M42" s="86" t="str">
        <f t="shared" ref="M42" si="138">IF(B41="","",IF((J42-K42)=0,0,ROUNDDOWN((((O42-K42)/J42)*100),3)))</f>
        <v/>
      </c>
      <c r="N42" s="117"/>
      <c r="O42" s="94">
        <f>'２か月目'!O42+D42</f>
        <v>0</v>
      </c>
      <c r="P42" s="33" t="str">
        <f>IF($B41="","",'２か月目'!P42+E42)</f>
        <v/>
      </c>
      <c r="Q42" s="77" t="str">
        <f t="shared" ref="Q42" si="139">IF(B41="","",IF(O42-(K42-P42)=0,0,ROUNDDOWN(((O42-K42)/(O42-P42)*100),3)))</f>
        <v/>
      </c>
      <c r="R42" s="139"/>
      <c r="S42" s="121"/>
      <c r="T42" s="122"/>
      <c r="U42" s="123"/>
    </row>
    <row r="43" spans="1:21" ht="9.9499999999999993" customHeight="1" x14ac:dyDescent="0.15">
      <c r="A43" s="142">
        <v>16</v>
      </c>
      <c r="B43" s="184" t="str">
        <f>IF('１か月目'!B43=0,"",'１か月目'!B43)</f>
        <v/>
      </c>
      <c r="C43" s="21" t="s">
        <v>12</v>
      </c>
      <c r="D43" s="49">
        <f>IF(B43="",0,D$13)</f>
        <v>0</v>
      </c>
      <c r="E43" s="50"/>
      <c r="F43" s="37" t="str">
        <f t="shared" ref="F43" si="140">IF($B43="","",(D43-(E43+G43+H43)))</f>
        <v/>
      </c>
      <c r="G43" s="50"/>
      <c r="H43" s="50"/>
      <c r="I43" s="82" t="str">
        <f t="shared" ref="I43" si="141">IF(B43="","",IF((D43-E43)=0,0,ROUNDDOWN(((F43/D43)*100),3)))</f>
        <v/>
      </c>
      <c r="J43" s="95" t="str">
        <f>'１か月目'!J43</f>
        <v/>
      </c>
      <c r="K43" s="32" t="str">
        <f>IF($B43="","",'２か月目'!K43+(E43+G43+H43))</f>
        <v/>
      </c>
      <c r="L43" s="32" t="str">
        <f>IF($B43="","",'２か月目'!L43-D43)</f>
        <v/>
      </c>
      <c r="M43" s="89" t="str">
        <f t="shared" ref="M43" si="142">IF(B43="","",IF((J43-K43)=0,0,ROUNDDOWN((((O43-K43)/J43)*100),3)))</f>
        <v/>
      </c>
      <c r="N43" s="163" t="str">
        <f t="shared" ref="N43" si="143">IF(B43="","",IF(AND(M43&gt;=80,M44&gt;=80),"可","不可"))</f>
        <v/>
      </c>
      <c r="O43" s="95">
        <f>'２か月目'!O43+D43</f>
        <v>0</v>
      </c>
      <c r="P43" s="32" t="str">
        <f>IF($B43="","",'２か月目'!P43+E43)</f>
        <v/>
      </c>
      <c r="Q43" s="76" t="str">
        <f t="shared" ref="Q43" si="144">IF(B43="","",IF(O43-(K43-P43)=0,0,ROUNDDOWN(((O43-K43)/(O43-P43)*100),3)))</f>
        <v/>
      </c>
      <c r="R43" s="138" t="str">
        <f t="shared" ref="R43" si="145">IF(B43="","",IF(Q43+Q44=0,0,ROUNDDOWN((((O43-K43)+(O44-K44))/((O43-P43)+(O44-P44))*100),3)))</f>
        <v/>
      </c>
      <c r="S43" s="164"/>
      <c r="T43" s="165"/>
      <c r="U43" s="166"/>
    </row>
    <row r="44" spans="1:21" ht="9.9499999999999993" customHeight="1" x14ac:dyDescent="0.15">
      <c r="A44" s="143"/>
      <c r="B44" s="178"/>
      <c r="C44" s="52" t="s">
        <v>13</v>
      </c>
      <c r="D44" s="44">
        <f>IF(B43="",0,D$14)</f>
        <v>0</v>
      </c>
      <c r="E44" s="45"/>
      <c r="F44" s="35" t="str">
        <f t="shared" ref="F44" si="146">IF($B43="","",(D44-(E44+G44+H44)))</f>
        <v/>
      </c>
      <c r="G44" s="45"/>
      <c r="H44" s="45"/>
      <c r="I44" s="80" t="str">
        <f t="shared" ref="I44" si="147">IF(B43="","",IF((D44-E44)=0,0,ROUNDDOWN(((F44/D44)*100),3)))</f>
        <v/>
      </c>
      <c r="J44" s="94" t="str">
        <f>'１か月目'!J44</f>
        <v/>
      </c>
      <c r="K44" s="33" t="str">
        <f>IF($B43="","",'２か月目'!K44+(E44+G44+H44))</f>
        <v/>
      </c>
      <c r="L44" s="33" t="str">
        <f>IF($B43="","",'２か月目'!L44-D44)</f>
        <v/>
      </c>
      <c r="M44" s="87" t="str">
        <f t="shared" ref="M44" si="148">IF(B43="","",IF((J44-K44)=0,0,ROUNDDOWN((((O44-K44)/J44)*100),3)))</f>
        <v/>
      </c>
      <c r="N44" s="117"/>
      <c r="O44" s="94">
        <f>'２か月目'!O44+D44</f>
        <v>0</v>
      </c>
      <c r="P44" s="33" t="str">
        <f>IF($B43="","",'２か月目'!P44+E44)</f>
        <v/>
      </c>
      <c r="Q44" s="77" t="str">
        <f t="shared" ref="Q44" si="149">IF(B43="","",IF(O44-(K44-P44)=0,0,ROUNDDOWN(((O44-K44)/(O44-P44)*100),3)))</f>
        <v/>
      </c>
      <c r="R44" s="139"/>
      <c r="S44" s="121"/>
      <c r="T44" s="122"/>
      <c r="U44" s="123"/>
    </row>
    <row r="45" spans="1:21" ht="9.9499999999999993" customHeight="1" x14ac:dyDescent="0.15">
      <c r="A45" s="142">
        <v>17</v>
      </c>
      <c r="B45" s="177" t="str">
        <f>IF('１か月目'!B45=0,"",'１か月目'!B45)</f>
        <v/>
      </c>
      <c r="C45" s="51" t="s">
        <v>12</v>
      </c>
      <c r="D45" s="46">
        <f>IF(B45="",0,D$13)</f>
        <v>0</v>
      </c>
      <c r="E45" s="47"/>
      <c r="F45" s="36" t="str">
        <f t="shared" ref="F45" si="150">IF($B45="","",(D45-(E45+G45+H45)))</f>
        <v/>
      </c>
      <c r="G45" s="47"/>
      <c r="H45" s="47"/>
      <c r="I45" s="81" t="str">
        <f t="shared" ref="I45" si="151">IF(B45="","",IF((D45-E45)=0,0,ROUNDDOWN(((F45/D45)*100),3)))</f>
        <v/>
      </c>
      <c r="J45" s="95" t="str">
        <f>'１か月目'!J45</f>
        <v/>
      </c>
      <c r="K45" s="32" t="str">
        <f>IF($B45="","",'２か月目'!K45+(E45+G45+H45))</f>
        <v/>
      </c>
      <c r="L45" s="32" t="str">
        <f>IF($B45="","",'２か月目'!L45-D45)</f>
        <v/>
      </c>
      <c r="M45" s="88" t="str">
        <f t="shared" ref="M45" si="152">IF(B45="","",IF((J45-K45)=0,0,ROUNDDOWN((((O45-K45)/J45)*100),3)))</f>
        <v/>
      </c>
      <c r="N45" s="116" t="str">
        <f t="shared" ref="N45" si="153">IF(B45="","",IF(AND(M45&gt;=80,M46&gt;=80),"可","不可"))</f>
        <v/>
      </c>
      <c r="O45" s="95">
        <f>'２か月目'!O45+D45</f>
        <v>0</v>
      </c>
      <c r="P45" s="32" t="str">
        <f>IF($B45="","",'２か月目'!P45+E45)</f>
        <v/>
      </c>
      <c r="Q45" s="76" t="str">
        <f t="shared" ref="Q45" si="154">IF(B45="","",IF(O45-(K45-P45)=0,0,ROUNDDOWN(((O45-K45)/(O45-P45)*100),3)))</f>
        <v/>
      </c>
      <c r="R45" s="138" t="str">
        <f t="shared" ref="R45" si="155">IF(B45="","",IF(Q45+Q46=0,0,ROUNDDOWN((((O45-K45)+(O46-K46))/((O45-P45)+(O46-P46))*100),3)))</f>
        <v/>
      </c>
      <c r="S45" s="118"/>
      <c r="T45" s="119"/>
      <c r="U45" s="120"/>
    </row>
    <row r="46" spans="1:21" ht="9.9499999999999993" customHeight="1" x14ac:dyDescent="0.15">
      <c r="A46" s="143"/>
      <c r="B46" s="178"/>
      <c r="C46" s="18" t="s">
        <v>13</v>
      </c>
      <c r="D46" s="48">
        <f>IF(B45="",0,D$14)</f>
        <v>0</v>
      </c>
      <c r="E46" s="41"/>
      <c r="F46" s="33" t="str">
        <f t="shared" ref="F46" si="156">IF($B45="","",(D46-(E46+G46+H46)))</f>
        <v/>
      </c>
      <c r="G46" s="41"/>
      <c r="H46" s="41"/>
      <c r="I46" s="77" t="str">
        <f t="shared" ref="I46" si="157">IF(B45="","",IF((D46-E46)=0,0,ROUNDDOWN(((F46/D46)*100),3)))</f>
        <v/>
      </c>
      <c r="J46" s="94" t="str">
        <f>'１か月目'!J46</f>
        <v/>
      </c>
      <c r="K46" s="33" t="str">
        <f>IF($B45="","",'２か月目'!K46+(E46+G46+H46))</f>
        <v/>
      </c>
      <c r="L46" s="33" t="str">
        <f>IF($B45="","",'２か月目'!L46-D46)</f>
        <v/>
      </c>
      <c r="M46" s="86" t="str">
        <f t="shared" ref="M46" si="158">IF(B45="","",IF((J46-K46)=0,0,ROUNDDOWN((((O46-K46)/J46)*100),3)))</f>
        <v/>
      </c>
      <c r="N46" s="117"/>
      <c r="O46" s="94">
        <f>'２か月目'!O46+D46</f>
        <v>0</v>
      </c>
      <c r="P46" s="33" t="str">
        <f>IF($B45="","",'２か月目'!P46+E46)</f>
        <v/>
      </c>
      <c r="Q46" s="77" t="str">
        <f t="shared" ref="Q46" si="159">IF(B45="","",IF(O46-(K46-P46)=0,0,ROUNDDOWN(((O46-K46)/(O46-P46)*100),3)))</f>
        <v/>
      </c>
      <c r="R46" s="139"/>
      <c r="S46" s="121"/>
      <c r="T46" s="122"/>
      <c r="U46" s="123"/>
    </row>
    <row r="47" spans="1:21" ht="9.9499999999999993" customHeight="1" x14ac:dyDescent="0.15">
      <c r="A47" s="142">
        <v>18</v>
      </c>
      <c r="B47" s="177" t="str">
        <f>IF('１か月目'!B47=0,"",'１か月目'!B47)</f>
        <v/>
      </c>
      <c r="C47" s="20" t="s">
        <v>12</v>
      </c>
      <c r="D47" s="42">
        <f>IF(B47="",0,D$13)</f>
        <v>0</v>
      </c>
      <c r="E47" s="43"/>
      <c r="F47" s="34" t="str">
        <f t="shared" ref="F47" si="160">IF($B47="","",(D47-(E47+G47+H47)))</f>
        <v/>
      </c>
      <c r="G47" s="43"/>
      <c r="H47" s="43"/>
      <c r="I47" s="79" t="str">
        <f t="shared" ref="I47" si="161">IF(B47="","",IF((D47-E47)=0,0,ROUNDDOWN(((F47/D47)*100),3)))</f>
        <v/>
      </c>
      <c r="J47" s="95" t="str">
        <f>'１か月目'!J47</f>
        <v/>
      </c>
      <c r="K47" s="32" t="str">
        <f>IF($B47="","",'２か月目'!K47+(E47+G47+H47))</f>
        <v/>
      </c>
      <c r="L47" s="32" t="str">
        <f>IF($B47="","",'２か月目'!L47-D47)</f>
        <v/>
      </c>
      <c r="M47" s="85" t="str">
        <f t="shared" ref="M47" si="162">IF(B47="","",IF((J47-K47)=0,0,ROUNDDOWN((((O47-K47)/J47)*100),3)))</f>
        <v/>
      </c>
      <c r="N47" s="116" t="str">
        <f t="shared" ref="N47" si="163">IF(B47="","",IF(AND(M47&gt;=80,M48&gt;=80),"可","不可"))</f>
        <v/>
      </c>
      <c r="O47" s="95">
        <f>'２か月目'!O47+D47</f>
        <v>0</v>
      </c>
      <c r="P47" s="32" t="str">
        <f>IF($B47="","",'２か月目'!P47+E47)</f>
        <v/>
      </c>
      <c r="Q47" s="76" t="str">
        <f t="shared" ref="Q47" si="164">IF(B47="","",IF(O47-(K47-P47)=0,0,ROUNDDOWN(((O47-K47)/(O47-P47)*100),3)))</f>
        <v/>
      </c>
      <c r="R47" s="138" t="str">
        <f t="shared" ref="R47" si="165">IF(B47="","",IF(Q47+Q48=0,0,ROUNDDOWN((((O47-K47)+(O48-K48))/((O47-P47)+(O48-P48))*100),3)))</f>
        <v/>
      </c>
      <c r="S47" s="118"/>
      <c r="T47" s="119"/>
      <c r="U47" s="120"/>
    </row>
    <row r="48" spans="1:21" ht="9.9499999999999993" customHeight="1" x14ac:dyDescent="0.15">
      <c r="A48" s="143"/>
      <c r="B48" s="178"/>
      <c r="C48" s="52" t="s">
        <v>13</v>
      </c>
      <c r="D48" s="44">
        <f>IF(B47="",0,D$14)</f>
        <v>0</v>
      </c>
      <c r="E48" s="45"/>
      <c r="F48" s="35" t="str">
        <f t="shared" ref="F48" si="166">IF($B47="","",(D48-(E48+G48+H48)))</f>
        <v/>
      </c>
      <c r="G48" s="45"/>
      <c r="H48" s="45"/>
      <c r="I48" s="80" t="str">
        <f t="shared" ref="I48" si="167">IF(B47="","",IF((D48-E48)=0,0,ROUNDDOWN(((F48/D48)*100),3)))</f>
        <v/>
      </c>
      <c r="J48" s="94" t="str">
        <f>'１か月目'!J48</f>
        <v/>
      </c>
      <c r="K48" s="33" t="str">
        <f>IF($B47="","",'２か月目'!K48+(E48+G48+H48))</f>
        <v/>
      </c>
      <c r="L48" s="33" t="str">
        <f>IF($B47="","",'２か月目'!L48-D48)</f>
        <v/>
      </c>
      <c r="M48" s="87" t="str">
        <f t="shared" ref="M48" si="168">IF(B47="","",IF((J48-K48)=0,0,ROUNDDOWN((((O48-K48)/J48)*100),3)))</f>
        <v/>
      </c>
      <c r="N48" s="117"/>
      <c r="O48" s="94">
        <f>'２か月目'!O48+D48</f>
        <v>0</v>
      </c>
      <c r="P48" s="33" t="str">
        <f>IF($B47="","",'２か月目'!P48+E48)</f>
        <v/>
      </c>
      <c r="Q48" s="77" t="str">
        <f t="shared" ref="Q48" si="169">IF(B47="","",IF(O48-(K48-P48)=0,0,ROUNDDOWN(((O48-K48)/(O48-P48)*100),3)))</f>
        <v/>
      </c>
      <c r="R48" s="139"/>
      <c r="S48" s="121"/>
      <c r="T48" s="122"/>
      <c r="U48" s="123"/>
    </row>
    <row r="49" spans="1:21" ht="9.9499999999999993" customHeight="1" x14ac:dyDescent="0.15">
      <c r="A49" s="142">
        <v>19</v>
      </c>
      <c r="B49" s="177" t="str">
        <f>IF('１か月目'!B49=0,"",'１か月目'!B49)</f>
        <v/>
      </c>
      <c r="C49" s="51" t="s">
        <v>12</v>
      </c>
      <c r="D49" s="46">
        <f>IF(B49="",0,D$13)</f>
        <v>0</v>
      </c>
      <c r="E49" s="47"/>
      <c r="F49" s="36" t="str">
        <f t="shared" ref="F49" si="170">IF($B49="","",(D49-(E49+G49+H49)))</f>
        <v/>
      </c>
      <c r="G49" s="47"/>
      <c r="H49" s="47"/>
      <c r="I49" s="81" t="str">
        <f t="shared" ref="I49" si="171">IF(B49="","",IF((D49-E49)=0,0,ROUNDDOWN(((F49/D49)*100),3)))</f>
        <v/>
      </c>
      <c r="J49" s="95" t="str">
        <f>'１か月目'!J49</f>
        <v/>
      </c>
      <c r="K49" s="32" t="str">
        <f>IF($B49="","",'２か月目'!K49+(E49+G49+H49))</f>
        <v/>
      </c>
      <c r="L49" s="32" t="str">
        <f>IF($B49="","",'２か月目'!L49-D49)</f>
        <v/>
      </c>
      <c r="M49" s="88" t="str">
        <f t="shared" ref="M49" si="172">IF(B49="","",IF((J49-K49)=0,0,ROUNDDOWN((((O49-K49)/J49)*100),3)))</f>
        <v/>
      </c>
      <c r="N49" s="116" t="str">
        <f t="shared" ref="N49" si="173">IF(B49="","",IF(AND(M49&gt;=80,M50&gt;=80),"可","不可"))</f>
        <v/>
      </c>
      <c r="O49" s="95">
        <f>'２か月目'!O49+D49</f>
        <v>0</v>
      </c>
      <c r="P49" s="32" t="str">
        <f>IF($B49="","",'２か月目'!P49+E49)</f>
        <v/>
      </c>
      <c r="Q49" s="76" t="str">
        <f t="shared" ref="Q49" si="174">IF(B49="","",IF(O49-(K49-P49)=0,0,ROUNDDOWN(((O49-K49)/(O49-P49)*100),3)))</f>
        <v/>
      </c>
      <c r="R49" s="138" t="str">
        <f t="shared" ref="R49" si="175">IF(B49="","",IF(Q49+Q50=0,0,ROUNDDOWN((((O49-K49)+(O50-K50))/((O49-P49)+(O50-P50))*100),3)))</f>
        <v/>
      </c>
      <c r="S49" s="118"/>
      <c r="T49" s="119"/>
      <c r="U49" s="120"/>
    </row>
    <row r="50" spans="1:21" ht="9.9499999999999993" customHeight="1" x14ac:dyDescent="0.15">
      <c r="A50" s="143"/>
      <c r="B50" s="178"/>
      <c r="C50" s="18" t="s">
        <v>13</v>
      </c>
      <c r="D50" s="48">
        <f>IF(B49="",0,D$14)</f>
        <v>0</v>
      </c>
      <c r="E50" s="41"/>
      <c r="F50" s="33" t="str">
        <f t="shared" ref="F50" si="176">IF($B49="","",(D50-(E50+G50+H50)))</f>
        <v/>
      </c>
      <c r="G50" s="41"/>
      <c r="H50" s="41"/>
      <c r="I50" s="77" t="str">
        <f t="shared" ref="I50" si="177">IF(B49="","",IF((D50-E50)=0,0,ROUNDDOWN(((F50/D50)*100),3)))</f>
        <v/>
      </c>
      <c r="J50" s="94" t="str">
        <f>'１か月目'!J50</f>
        <v/>
      </c>
      <c r="K50" s="33" t="str">
        <f>IF($B49="","",'２か月目'!K50+(E50+G50+H50))</f>
        <v/>
      </c>
      <c r="L50" s="33" t="str">
        <f>IF($B49="","",'２か月目'!L50-D50)</f>
        <v/>
      </c>
      <c r="M50" s="86" t="str">
        <f t="shared" ref="M50" si="178">IF(B49="","",IF((J50-K50)=0,0,ROUNDDOWN((((O50-K50)/J50)*100),3)))</f>
        <v/>
      </c>
      <c r="N50" s="117"/>
      <c r="O50" s="94">
        <f>'２か月目'!O50+D50</f>
        <v>0</v>
      </c>
      <c r="P50" s="33" t="str">
        <f>IF($B49="","",'２か月目'!P50+E50)</f>
        <v/>
      </c>
      <c r="Q50" s="77" t="str">
        <f t="shared" ref="Q50" si="179">IF(B49="","",IF(O50-(K50-P50)=0,0,ROUNDDOWN(((O50-K50)/(O50-P50)*100),3)))</f>
        <v/>
      </c>
      <c r="R50" s="139"/>
      <c r="S50" s="121"/>
      <c r="T50" s="122"/>
      <c r="U50" s="123"/>
    </row>
    <row r="51" spans="1:21" ht="9.9499999999999993" customHeight="1" x14ac:dyDescent="0.15">
      <c r="A51" s="142">
        <v>20</v>
      </c>
      <c r="B51" s="177" t="str">
        <f>IF('１か月目'!B51=0,"",'１か月目'!B51)</f>
        <v/>
      </c>
      <c r="C51" s="20" t="s">
        <v>12</v>
      </c>
      <c r="D51" s="46">
        <f>IF(B51="",0,D$13)</f>
        <v>0</v>
      </c>
      <c r="E51" s="47"/>
      <c r="F51" s="36" t="str">
        <f t="shared" ref="F51" si="180">IF($B51="","",(D51-(E51+G51+H51)))</f>
        <v/>
      </c>
      <c r="G51" s="47"/>
      <c r="H51" s="47"/>
      <c r="I51" s="81" t="str">
        <f t="shared" ref="I51" si="181">IF(B51="","",IF((D51-E51)=0,0,ROUNDDOWN(((F51/D51)*100),3)))</f>
        <v/>
      </c>
      <c r="J51" s="95" t="str">
        <f>'１か月目'!J51</f>
        <v/>
      </c>
      <c r="K51" s="32" t="str">
        <f>IF($B51="","",'２か月目'!K51+(E51+G51+H51))</f>
        <v/>
      </c>
      <c r="L51" s="32" t="str">
        <f>IF($B51="","",'２か月目'!L51-D51)</f>
        <v/>
      </c>
      <c r="M51" s="88" t="str">
        <f t="shared" ref="M51" si="182">IF(B51="","",IF((J51-K51)=0,0,ROUNDDOWN((((O51-K51)/J51)*100),3)))</f>
        <v/>
      </c>
      <c r="N51" s="116" t="str">
        <f t="shared" ref="N51" si="183">IF(B51="","",IF(AND(M51&gt;=80,M52&gt;=80),"可","不可"))</f>
        <v/>
      </c>
      <c r="O51" s="95">
        <f>'２か月目'!O51+D51</f>
        <v>0</v>
      </c>
      <c r="P51" s="32" t="str">
        <f>IF($B51="","",'２か月目'!P51+E51)</f>
        <v/>
      </c>
      <c r="Q51" s="76" t="str">
        <f t="shared" ref="Q51" si="184">IF(B51="","",IF(O51-(K51-P51)=0,0,ROUNDDOWN(((O51-K51)/(O51-P51)*100),3)))</f>
        <v/>
      </c>
      <c r="R51" s="138" t="str">
        <f t="shared" ref="R51" si="185">IF(B51="","",IF(Q51+Q52=0,0,ROUNDDOWN((((O51-K51)+(O52-K52))/((O51-P51)+(O52-P52))*100),3)))</f>
        <v/>
      </c>
      <c r="S51" s="118"/>
      <c r="T51" s="119"/>
      <c r="U51" s="120"/>
    </row>
    <row r="52" spans="1:21" ht="9.9499999999999993" customHeight="1" x14ac:dyDescent="0.15">
      <c r="A52" s="143"/>
      <c r="B52" s="178"/>
      <c r="C52" s="52" t="s">
        <v>13</v>
      </c>
      <c r="D52" s="48">
        <f>IF(B51="",0,D$14)</f>
        <v>0</v>
      </c>
      <c r="E52" s="19"/>
      <c r="F52" s="33" t="str">
        <f t="shared" ref="F52" si="186">IF($B51="","",(D52-(E52+G52+H52)))</f>
        <v/>
      </c>
      <c r="G52" s="19"/>
      <c r="H52" s="19"/>
      <c r="I52" s="83" t="str">
        <f t="shared" ref="I52" si="187">IF(B51="","",IF((D52-E52)=0,0,ROUNDDOWN(((F52/D52)*100),3)))</f>
        <v/>
      </c>
      <c r="J52" s="94" t="str">
        <f>'１か月目'!J52</f>
        <v/>
      </c>
      <c r="K52" s="33" t="str">
        <f>IF($B51="","",'２か月目'!K52+(E52+G52+H52))</f>
        <v/>
      </c>
      <c r="L52" s="33" t="str">
        <f>IF($B51="","",'２か月目'!L52-D52)</f>
        <v/>
      </c>
      <c r="M52" s="90" t="str">
        <f t="shared" ref="M52" si="188">IF(B51="","",IF((J52-K52)=0,0,ROUNDDOWN((((O52-K52)/J52)*100),3)))</f>
        <v/>
      </c>
      <c r="N52" s="117"/>
      <c r="O52" s="94">
        <f>'２か月目'!O52+D52</f>
        <v>0</v>
      </c>
      <c r="P52" s="33" t="str">
        <f>IF($B51="","",'２か月目'!P52+E52)</f>
        <v/>
      </c>
      <c r="Q52" s="77" t="str">
        <f t="shared" ref="Q52" si="189">IF(B51="","",IF(O52-(K52-P52)=0,0,ROUNDDOWN(((O52-K52)/(O52-P52)*100),3)))</f>
        <v/>
      </c>
      <c r="R52" s="139"/>
      <c r="S52" s="121"/>
      <c r="T52" s="122"/>
      <c r="U52" s="123"/>
    </row>
    <row r="53" spans="1:21" ht="11.1" customHeight="1" x14ac:dyDescent="0.15">
      <c r="A53" s="28" t="s">
        <v>42</v>
      </c>
      <c r="B53" s="28"/>
      <c r="C53" s="29"/>
      <c r="D53" s="29"/>
      <c r="E53" s="29"/>
      <c r="F53" s="29"/>
      <c r="G53" s="29"/>
      <c r="H53" s="29"/>
      <c r="I53" s="29"/>
      <c r="J53" s="29"/>
      <c r="K53" s="29"/>
      <c r="L53" s="29"/>
      <c r="M53" s="29"/>
      <c r="N53" s="29"/>
      <c r="O53" s="29"/>
      <c r="P53" s="29"/>
      <c r="Q53" s="29"/>
      <c r="R53" s="29"/>
      <c r="S53" s="29"/>
      <c r="T53" s="29"/>
      <c r="U53" s="107" t="s">
        <v>14</v>
      </c>
    </row>
    <row r="54" spans="1:21" ht="11.1" customHeight="1" x14ac:dyDescent="0.15">
      <c r="A54" s="28" t="s">
        <v>41</v>
      </c>
      <c r="B54" s="28"/>
      <c r="C54" s="29"/>
      <c r="D54" s="29"/>
      <c r="E54" s="29"/>
      <c r="F54" s="29"/>
      <c r="G54" s="29"/>
      <c r="H54" s="29"/>
      <c r="I54" s="29"/>
      <c r="J54" s="29"/>
      <c r="K54" s="29"/>
      <c r="L54" s="29"/>
      <c r="M54" s="29"/>
      <c r="N54" s="29"/>
      <c r="O54" s="29"/>
      <c r="P54" s="29"/>
      <c r="Q54" s="29"/>
      <c r="R54" s="29"/>
      <c r="S54" s="29"/>
      <c r="T54" s="29"/>
      <c r="U54" s="29"/>
    </row>
    <row r="55" spans="1:21" ht="11.1" customHeight="1" x14ac:dyDescent="0.15">
      <c r="A55" s="28" t="s">
        <v>40</v>
      </c>
      <c r="B55" s="28"/>
      <c r="C55" s="29"/>
      <c r="D55" s="29"/>
      <c r="E55" s="29"/>
      <c r="F55" s="29"/>
      <c r="G55" s="29"/>
      <c r="H55" s="29"/>
      <c r="I55" s="29"/>
      <c r="J55" s="29"/>
      <c r="K55" s="29"/>
      <c r="L55" s="29"/>
      <c r="M55" s="29"/>
      <c r="N55" s="29"/>
      <c r="O55" s="29"/>
      <c r="P55" s="29"/>
      <c r="Q55" s="29"/>
      <c r="R55" s="29"/>
      <c r="S55" s="29"/>
      <c r="T55" s="29"/>
      <c r="U55" s="29"/>
    </row>
    <row r="56" spans="1:21" ht="11.1" customHeight="1" x14ac:dyDescent="0.15">
      <c r="A56" s="28" t="s">
        <v>44</v>
      </c>
    </row>
  </sheetData>
  <sheetProtection sheet="1" selectLockedCells="1"/>
  <mergeCells count="117">
    <mergeCell ref="N13:N14"/>
    <mergeCell ref="S13:U14"/>
    <mergeCell ref="N15:N16"/>
    <mergeCell ref="S15:U16"/>
    <mergeCell ref="N17:N18"/>
    <mergeCell ref="S17:U18"/>
    <mergeCell ref="N19:N20"/>
    <mergeCell ref="S19:U20"/>
    <mergeCell ref="N21:N22"/>
    <mergeCell ref="S21:U22"/>
    <mergeCell ref="R15:R16"/>
    <mergeCell ref="R17:R18"/>
    <mergeCell ref="R19:R20"/>
    <mergeCell ref="R21:R22"/>
    <mergeCell ref="N47:N48"/>
    <mergeCell ref="S47:U48"/>
    <mergeCell ref="N49:N50"/>
    <mergeCell ref="S49:U50"/>
    <mergeCell ref="N43:N44"/>
    <mergeCell ref="S43:U44"/>
    <mergeCell ref="N45:N46"/>
    <mergeCell ref="S45:U46"/>
    <mergeCell ref="N23:N24"/>
    <mergeCell ref="R41:R42"/>
    <mergeCell ref="R43:R44"/>
    <mergeCell ref="R45:R46"/>
    <mergeCell ref="R47:R48"/>
    <mergeCell ref="R49:R50"/>
    <mergeCell ref="R23:R24"/>
    <mergeCell ref="R25:R26"/>
    <mergeCell ref="R27:R28"/>
    <mergeCell ref="R29:R30"/>
    <mergeCell ref="R31:R32"/>
    <mergeCell ref="N51:N52"/>
    <mergeCell ref="S51:U52"/>
    <mergeCell ref="R51:R52"/>
    <mergeCell ref="A1:U2"/>
    <mergeCell ref="D4:J4"/>
    <mergeCell ref="D5:F5"/>
    <mergeCell ref="H5:J5"/>
    <mergeCell ref="D6:F6"/>
    <mergeCell ref="G6:J6"/>
    <mergeCell ref="S7:U7"/>
    <mergeCell ref="J10:N10"/>
    <mergeCell ref="S10:U10"/>
    <mergeCell ref="S11:U12"/>
    <mergeCell ref="A43:A44"/>
    <mergeCell ref="B43:B44"/>
    <mergeCell ref="A45:A46"/>
    <mergeCell ref="A51:A52"/>
    <mergeCell ref="B51:B52"/>
    <mergeCell ref="A47:A48"/>
    <mergeCell ref="B47:B48"/>
    <mergeCell ref="A49:A50"/>
    <mergeCell ref="B49:B50"/>
    <mergeCell ref="B45:B46"/>
    <mergeCell ref="R13:R14"/>
    <mergeCell ref="B10:B12"/>
    <mergeCell ref="C10:C12"/>
    <mergeCell ref="D10:I10"/>
    <mergeCell ref="B17:B18"/>
    <mergeCell ref="A13:A14"/>
    <mergeCell ref="B13:B14"/>
    <mergeCell ref="A10:A12"/>
    <mergeCell ref="A15:A16"/>
    <mergeCell ref="B15:B16"/>
    <mergeCell ref="A17:A18"/>
    <mergeCell ref="A25:A26"/>
    <mergeCell ref="B25:B26"/>
    <mergeCell ref="A19:A20"/>
    <mergeCell ref="B19:B20"/>
    <mergeCell ref="A21:A22"/>
    <mergeCell ref="B21:B22"/>
    <mergeCell ref="N25:N26"/>
    <mergeCell ref="S25:U26"/>
    <mergeCell ref="B31:B32"/>
    <mergeCell ref="S23:U24"/>
    <mergeCell ref="A23:A24"/>
    <mergeCell ref="B23:B24"/>
    <mergeCell ref="S41:U42"/>
    <mergeCell ref="A33:A34"/>
    <mergeCell ref="B33:B34"/>
    <mergeCell ref="A31:A32"/>
    <mergeCell ref="A27:A28"/>
    <mergeCell ref="B27:B28"/>
    <mergeCell ref="A29:A30"/>
    <mergeCell ref="B29:B30"/>
    <mergeCell ref="N27:N28"/>
    <mergeCell ref="S27:U28"/>
    <mergeCell ref="N29:N30"/>
    <mergeCell ref="S29:U30"/>
    <mergeCell ref="N31:N32"/>
    <mergeCell ref="R33:R34"/>
    <mergeCell ref="O10:R10"/>
    <mergeCell ref="O4:U4"/>
    <mergeCell ref="O5:U5"/>
    <mergeCell ref="A41:A42"/>
    <mergeCell ref="B41:B42"/>
    <mergeCell ref="A35:A36"/>
    <mergeCell ref="B35:B36"/>
    <mergeCell ref="A37:A38"/>
    <mergeCell ref="B37:B38"/>
    <mergeCell ref="S31:U32"/>
    <mergeCell ref="N33:N34"/>
    <mergeCell ref="S33:U34"/>
    <mergeCell ref="A39:A40"/>
    <mergeCell ref="B39:B40"/>
    <mergeCell ref="N35:N36"/>
    <mergeCell ref="S35:U36"/>
    <mergeCell ref="N37:N38"/>
    <mergeCell ref="S37:U38"/>
    <mergeCell ref="N39:N40"/>
    <mergeCell ref="S39:U40"/>
    <mergeCell ref="R35:R36"/>
    <mergeCell ref="R37:R38"/>
    <mergeCell ref="R39:R40"/>
    <mergeCell ref="N41:N42"/>
  </mergeCells>
  <phoneticPr fontId="9"/>
  <dataValidations count="1">
    <dataValidation type="whole" imeMode="off" operator="greaterThanOrEqual" allowBlank="1" showInputMessage="1" showErrorMessage="1" error="数字で入力してください" sqref="G13:H52 D13:E52" xr:uid="{00000000-0002-0000-0200-000000000000}">
      <formula1>0</formula1>
    </dataValidation>
  </dataValidations>
  <printOptions horizontalCentered="1" verticalCentered="1"/>
  <pageMargins left="0.39370078740157483" right="0.39370078740157483" top="0.39370078740157483" bottom="0.39370078740157483" header="0.31496062992125984" footer="0.31496062992125984"/>
  <pageSetup paperSize="9" orientation="landscape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6" tint="0.59999389629810485"/>
    <pageSetUpPr fitToPage="1"/>
  </sheetPr>
  <dimension ref="A1:U56"/>
  <sheetViews>
    <sheetView zoomScaleNormal="100" zoomScaleSheetLayoutView="100" workbookViewId="0">
      <selection activeCell="D13" sqref="D13"/>
    </sheetView>
  </sheetViews>
  <sheetFormatPr defaultRowHeight="13.5" x14ac:dyDescent="0.15"/>
  <cols>
    <col min="1" max="1" width="3.625" style="1" customWidth="1"/>
    <col min="2" max="2" width="12.625" style="1" customWidth="1"/>
    <col min="3" max="3" width="5.625" style="1" customWidth="1"/>
    <col min="4" max="21" width="6.625" style="1" customWidth="1"/>
    <col min="22" max="16384" width="9" style="1"/>
  </cols>
  <sheetData>
    <row r="1" spans="1:21" ht="12" customHeight="1" x14ac:dyDescent="0.15">
      <c r="A1" s="185" t="s">
        <v>9</v>
      </c>
      <c r="B1" s="185"/>
      <c r="C1" s="185"/>
      <c r="D1" s="185"/>
      <c r="E1" s="185"/>
      <c r="F1" s="185"/>
      <c r="G1" s="185"/>
      <c r="H1" s="185"/>
      <c r="I1" s="185"/>
      <c r="J1" s="185"/>
      <c r="K1" s="185"/>
      <c r="L1" s="185"/>
      <c r="M1" s="185"/>
      <c r="N1" s="185"/>
      <c r="O1" s="185"/>
      <c r="P1" s="185"/>
      <c r="Q1" s="185"/>
      <c r="R1" s="185"/>
      <c r="S1" s="185"/>
      <c r="T1" s="185"/>
      <c r="U1" s="185"/>
    </row>
    <row r="2" spans="1:21" ht="12" customHeight="1" x14ac:dyDescent="0.15">
      <c r="A2" s="185"/>
      <c r="B2" s="185"/>
      <c r="C2" s="185"/>
      <c r="D2" s="185"/>
      <c r="E2" s="185"/>
      <c r="F2" s="185"/>
      <c r="G2" s="185"/>
      <c r="H2" s="185"/>
      <c r="I2" s="185"/>
      <c r="J2" s="185"/>
      <c r="K2" s="185"/>
      <c r="L2" s="185"/>
      <c r="M2" s="185"/>
      <c r="N2" s="185"/>
      <c r="O2" s="185"/>
      <c r="P2" s="185"/>
      <c r="Q2" s="185"/>
      <c r="R2" s="185"/>
      <c r="S2" s="185"/>
      <c r="T2" s="185"/>
      <c r="U2" s="185"/>
    </row>
    <row r="3" spans="1:21" ht="6" customHeight="1" x14ac:dyDescent="0.15"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3"/>
      <c r="Q3" s="22"/>
      <c r="R3" s="22"/>
      <c r="S3" s="4"/>
      <c r="T3" s="4"/>
      <c r="U3" s="4"/>
    </row>
    <row r="4" spans="1:21" ht="12" customHeight="1" x14ac:dyDescent="0.15">
      <c r="B4" s="26" t="s">
        <v>22</v>
      </c>
      <c r="C4" s="53" t="s">
        <v>8</v>
      </c>
      <c r="D4" s="186" t="str">
        <f>IF('１か月目'!D4="","",'１か月目'!D4)</f>
        <v/>
      </c>
      <c r="E4" s="186"/>
      <c r="F4" s="186"/>
      <c r="G4" s="186"/>
      <c r="H4" s="186"/>
      <c r="I4" s="186"/>
      <c r="J4" s="186"/>
      <c r="K4" s="4"/>
      <c r="O4" s="174" t="str">
        <f>'１か月目'!O4:U4</f>
        <v>委託先名：</v>
      </c>
      <c r="P4" s="175"/>
      <c r="Q4" s="175"/>
      <c r="R4" s="175"/>
      <c r="S4" s="175"/>
      <c r="T4" s="175"/>
      <c r="U4" s="176"/>
    </row>
    <row r="5" spans="1:21" ht="12" customHeight="1" x14ac:dyDescent="0.15">
      <c r="B5" s="27" t="s">
        <v>21</v>
      </c>
      <c r="C5" s="23" t="s">
        <v>8</v>
      </c>
      <c r="D5" s="187" t="str">
        <f>IF('１か月目'!D5="","",'１か月目'!D5)</f>
        <v/>
      </c>
      <c r="E5" s="187"/>
      <c r="F5" s="187"/>
      <c r="G5" s="61" t="s">
        <v>7</v>
      </c>
      <c r="H5" s="187" t="str">
        <f>IF('１か月目'!H5="","",'１か月目'!H5)</f>
        <v/>
      </c>
      <c r="I5" s="187"/>
      <c r="J5" s="187"/>
      <c r="K5" s="4"/>
      <c r="O5" s="113" t="s">
        <v>26</v>
      </c>
      <c r="P5" s="114"/>
      <c r="Q5" s="114"/>
      <c r="R5" s="114"/>
      <c r="S5" s="114"/>
      <c r="T5" s="114"/>
      <c r="U5" s="115"/>
    </row>
    <row r="6" spans="1:21" ht="12" customHeight="1" x14ac:dyDescent="0.15">
      <c r="B6" s="27" t="s">
        <v>30</v>
      </c>
      <c r="C6" s="23" t="s">
        <v>8</v>
      </c>
      <c r="D6" s="154" t="e">
        <f ca="1">IF(MONTH(D5)+(K6-1)&lt;=12,MONTH(D5)+(K6-1),MONTH(D5)+(K6-1)-12)</f>
        <v>#VALUE!</v>
      </c>
      <c r="E6" s="154"/>
      <c r="F6" s="154"/>
      <c r="G6" s="158" t="e">
        <f ca="1">IF(D6="","","("&amp;IF(K6&gt;=10,"","　")&amp;K6&amp;"か月目／"&amp;IF(L6&gt;=10,"","　")&amp;L6&amp;"か月)")</f>
        <v>#VALUE!</v>
      </c>
      <c r="H6" s="158"/>
      <c r="I6" s="158"/>
      <c r="J6" s="158"/>
      <c r="K6" s="15">
        <f ca="1">VALUE(IF(LEFT(RIGHT(CELL("filename",$A$1),LEN(CELL("filename",$A$1))-FIND("か月目",CELL("filename",$A$1))+3),1)="]",MID(RIGHT(CELL("filename",$A$1),LEN(CELL("filename",$A$1))-FIND("か月目",CELL("filename",$A$1))+3),2,1),LEFT(RIGHT(CELL("filename",$A$1),LEN(CELL("filename",$A$1))-FIND("か月目",CELL("filename",$A$1))+3),2)))</f>
        <v>4</v>
      </c>
      <c r="L6" s="14" t="e">
        <f>IF(MONTH(D5)&lt;=MONTH(H5),MONTH(H5)-MONTH(D5)+1,24-MONTH(D5)+1+MONTH(H5))</f>
        <v>#VALUE!</v>
      </c>
      <c r="M6" s="14"/>
      <c r="N6" s="14"/>
      <c r="O6" s="24"/>
      <c r="P6" s="25"/>
      <c r="Q6" s="25"/>
      <c r="R6" s="25"/>
      <c r="S6" s="25"/>
      <c r="T6" s="25"/>
      <c r="U6" s="25"/>
    </row>
    <row r="7" spans="1:21" ht="12" customHeight="1" x14ac:dyDescent="0.15">
      <c r="B7" s="8"/>
      <c r="C7" s="8"/>
      <c r="D7" s="9"/>
      <c r="E7" s="9"/>
      <c r="F7" s="12"/>
      <c r="G7" s="12"/>
      <c r="H7" s="12"/>
      <c r="I7" s="11"/>
      <c r="J7" s="11"/>
      <c r="K7" s="11"/>
      <c r="L7" s="11"/>
      <c r="M7" s="11"/>
      <c r="N7" s="6"/>
      <c r="O7" s="7"/>
      <c r="P7" s="24"/>
      <c r="Q7" s="24"/>
      <c r="R7" s="24"/>
      <c r="S7" s="159" t="s">
        <v>46</v>
      </c>
      <c r="T7" s="160"/>
      <c r="U7" s="161"/>
    </row>
    <row r="8" spans="1:21" ht="3" customHeight="1" x14ac:dyDescent="0.15">
      <c r="B8" s="8"/>
      <c r="C8" s="8"/>
      <c r="D8" s="9"/>
      <c r="E8" s="9"/>
      <c r="F8" s="10"/>
      <c r="G8" s="10"/>
      <c r="H8" s="10"/>
      <c r="I8" s="8"/>
      <c r="J8" s="8"/>
      <c r="K8" s="8"/>
      <c r="L8" s="8"/>
      <c r="M8" s="8"/>
      <c r="N8" s="4"/>
      <c r="R8" s="63"/>
    </row>
    <row r="9" spans="1:21" ht="3" customHeight="1" x14ac:dyDescent="0.15"/>
    <row r="10" spans="1:21" ht="11.1" customHeight="1" x14ac:dyDescent="0.15">
      <c r="A10" s="179" t="s">
        <v>25</v>
      </c>
      <c r="B10" s="179" t="s">
        <v>10</v>
      </c>
      <c r="C10" s="181" t="s">
        <v>11</v>
      </c>
      <c r="D10" s="183" t="s">
        <v>5</v>
      </c>
      <c r="E10" s="179"/>
      <c r="F10" s="179"/>
      <c r="G10" s="179"/>
      <c r="H10" s="179"/>
      <c r="I10" s="181"/>
      <c r="J10" s="133" t="s">
        <v>37</v>
      </c>
      <c r="K10" s="134"/>
      <c r="L10" s="134"/>
      <c r="M10" s="134"/>
      <c r="N10" s="135"/>
      <c r="O10" s="171" t="s">
        <v>18</v>
      </c>
      <c r="P10" s="172"/>
      <c r="Q10" s="172"/>
      <c r="R10" s="173"/>
      <c r="S10" s="130" t="s">
        <v>6</v>
      </c>
      <c r="T10" s="131"/>
      <c r="U10" s="132"/>
    </row>
    <row r="11" spans="1:21" ht="11.1" customHeight="1" x14ac:dyDescent="0.15">
      <c r="A11" s="179"/>
      <c r="B11" s="179"/>
      <c r="C11" s="181"/>
      <c r="D11" s="98" t="s">
        <v>0</v>
      </c>
      <c r="E11" s="99" t="s">
        <v>15</v>
      </c>
      <c r="F11" s="99" t="s">
        <v>1</v>
      </c>
      <c r="G11" s="99" t="s">
        <v>2</v>
      </c>
      <c r="H11" s="99" t="s">
        <v>3</v>
      </c>
      <c r="I11" s="62" t="s">
        <v>4</v>
      </c>
      <c r="J11" s="57" t="s">
        <v>38</v>
      </c>
      <c r="K11" s="59" t="s">
        <v>24</v>
      </c>
      <c r="L11" s="59" t="s">
        <v>39</v>
      </c>
      <c r="M11" s="59" t="s">
        <v>4</v>
      </c>
      <c r="N11" s="96" t="s">
        <v>16</v>
      </c>
      <c r="O11" s="57" t="s">
        <v>17</v>
      </c>
      <c r="P11" s="99" t="s">
        <v>29</v>
      </c>
      <c r="Q11" s="102" t="s">
        <v>4</v>
      </c>
      <c r="R11" s="106"/>
      <c r="S11" s="124" t="s">
        <v>45</v>
      </c>
      <c r="T11" s="125"/>
      <c r="U11" s="126"/>
    </row>
    <row r="12" spans="1:21" ht="11.1" customHeight="1" thickBot="1" x14ac:dyDescent="0.2">
      <c r="A12" s="180"/>
      <c r="B12" s="180"/>
      <c r="C12" s="182"/>
      <c r="D12" s="100" t="s">
        <v>19</v>
      </c>
      <c r="E12" s="101" t="s">
        <v>19</v>
      </c>
      <c r="F12" s="101" t="s">
        <v>20</v>
      </c>
      <c r="G12" s="101" t="s">
        <v>19</v>
      </c>
      <c r="H12" s="101" t="s">
        <v>19</v>
      </c>
      <c r="I12" s="78" t="s">
        <v>35</v>
      </c>
      <c r="J12" s="58" t="s">
        <v>19</v>
      </c>
      <c r="K12" s="60" t="s">
        <v>23</v>
      </c>
      <c r="L12" s="60" t="s">
        <v>19</v>
      </c>
      <c r="M12" s="84" t="s">
        <v>35</v>
      </c>
      <c r="N12" s="97" t="s">
        <v>36</v>
      </c>
      <c r="O12" s="58" t="s">
        <v>19</v>
      </c>
      <c r="P12" s="101" t="s">
        <v>19</v>
      </c>
      <c r="Q12" s="84" t="s">
        <v>35</v>
      </c>
      <c r="R12" s="105" t="s">
        <v>43</v>
      </c>
      <c r="S12" s="127"/>
      <c r="T12" s="128"/>
      <c r="U12" s="129"/>
    </row>
    <row r="13" spans="1:21" ht="9.9499999999999993" customHeight="1" thickTop="1" x14ac:dyDescent="0.15">
      <c r="A13" s="142">
        <v>1</v>
      </c>
      <c r="B13" s="184" t="str">
        <f>IF('１か月目'!B13=0,"",'１か月目'!B13)</f>
        <v>z</v>
      </c>
      <c r="C13" s="17" t="s">
        <v>12</v>
      </c>
      <c r="D13" s="38"/>
      <c r="E13" s="39"/>
      <c r="F13" s="32">
        <f t="shared" ref="F13" si="0">IF($B13="","",(D13-(E13+G13+H13)))</f>
        <v>0</v>
      </c>
      <c r="G13" s="39"/>
      <c r="H13" s="39"/>
      <c r="I13" s="91">
        <f>IF(B13="","",IF((D13-E13)=0,0,ROUNDDOWN(((F13/D13)*100),3)))</f>
        <v>0</v>
      </c>
      <c r="J13" s="93">
        <f>'１か月目'!J13</f>
        <v>0</v>
      </c>
      <c r="K13" s="32">
        <f>IF($B13="","",'３か月目'!K13+(E13+G13+H13))</f>
        <v>0</v>
      </c>
      <c r="L13" s="32">
        <f>IF($B13="","",'３か月目'!L13-D13)</f>
        <v>0</v>
      </c>
      <c r="M13" s="85">
        <f>IF(B13="","",IF((J13-K13)=0,0,ROUNDDOWN((((O13-K13)/J13)*100),3)))</f>
        <v>0</v>
      </c>
      <c r="N13" s="163" t="str">
        <f>IF(B13="","",IF(AND(M13&gt;=80,M14&gt;=80),"可","不可"))</f>
        <v>不可</v>
      </c>
      <c r="O13" s="93">
        <f>'３か月目'!O13+D13</f>
        <v>0</v>
      </c>
      <c r="P13" s="32">
        <f>IF($B13="","",'３か月目'!P13+E13)</f>
        <v>0</v>
      </c>
      <c r="Q13" s="76">
        <f>IF(B13="","",IF(O13-(K13-P13)=0,0,ROUNDDOWN(((O13-K13)/(O13-P13)*100),3)))</f>
        <v>0</v>
      </c>
      <c r="R13" s="136">
        <f>IF(B13="","",IF(Q13+Q14=0,0,ROUNDDOWN((((O13-K13)+(O14-K14))/((O13-P13)+(O14-P14))*100),3)))</f>
        <v>0</v>
      </c>
      <c r="S13" s="167"/>
      <c r="T13" s="165"/>
      <c r="U13" s="166"/>
    </row>
    <row r="14" spans="1:21" ht="9.9499999999999993" customHeight="1" x14ac:dyDescent="0.15">
      <c r="A14" s="143"/>
      <c r="B14" s="178"/>
      <c r="C14" s="18" t="s">
        <v>13</v>
      </c>
      <c r="D14" s="40"/>
      <c r="E14" s="41"/>
      <c r="F14" s="33">
        <f t="shared" ref="F14" si="1">IF($B13="","",(D14-(E14+G14+H14)))</f>
        <v>0</v>
      </c>
      <c r="G14" s="41"/>
      <c r="H14" s="41"/>
      <c r="I14" s="92">
        <f>IF(B13="","",IF((D14-E14)=0,0,ROUNDDOWN(((F14/D14)*100),3)))</f>
        <v>0</v>
      </c>
      <c r="J14" s="94">
        <f>'１か月目'!J14</f>
        <v>0</v>
      </c>
      <c r="K14" s="33">
        <f>IF($B13="","",'３か月目'!K14+(E14+G14+H14))</f>
        <v>0</v>
      </c>
      <c r="L14" s="33">
        <f>IF($B13="","",'３か月目'!L14-D14)</f>
        <v>0</v>
      </c>
      <c r="M14" s="86">
        <f>IF(B13="","",IF((J14-K14)=0,0,ROUNDDOWN((((O14-K14)/J14)*100),3)))</f>
        <v>0</v>
      </c>
      <c r="N14" s="117"/>
      <c r="O14" s="94">
        <f>'３か月目'!O14+D14</f>
        <v>0</v>
      </c>
      <c r="P14" s="33">
        <f>IF($B13="","",'３か月目'!P14+E14)</f>
        <v>0</v>
      </c>
      <c r="Q14" s="77">
        <f>IF(B13="","",IF(O14-(K14-P14)=0,0,ROUNDDOWN(((O14-K14)/(O14-P14)*100),3)))</f>
        <v>0</v>
      </c>
      <c r="R14" s="137"/>
      <c r="S14" s="121"/>
      <c r="T14" s="122"/>
      <c r="U14" s="123"/>
    </row>
    <row r="15" spans="1:21" ht="9.9499999999999993" customHeight="1" x14ac:dyDescent="0.15">
      <c r="A15" s="142">
        <v>2</v>
      </c>
      <c r="B15" s="177" t="str">
        <f>IF('１か月目'!B15=0,"",'１か月目'!B15)</f>
        <v>z</v>
      </c>
      <c r="C15" s="20" t="s">
        <v>12</v>
      </c>
      <c r="D15" s="42">
        <f>IF(B15="",0,D$13)</f>
        <v>0</v>
      </c>
      <c r="E15" s="43"/>
      <c r="F15" s="34">
        <f t="shared" ref="F15" si="2">IF($B15="","",(D15-(E15+G15+H15)))</f>
        <v>0</v>
      </c>
      <c r="G15" s="43"/>
      <c r="H15" s="43"/>
      <c r="I15" s="79">
        <f t="shared" ref="I15" si="3">IF(B15="","",IF((D15-E15)=0,0,ROUNDDOWN(((F15/D15)*100),3)))</f>
        <v>0</v>
      </c>
      <c r="J15" s="95">
        <f>'１か月目'!J15</f>
        <v>0</v>
      </c>
      <c r="K15" s="32">
        <f>IF($B15="","",'３か月目'!K15+(E15+G15+H15))</f>
        <v>0</v>
      </c>
      <c r="L15" s="32">
        <f>IF($B15="","",'３か月目'!L15-D15)</f>
        <v>0</v>
      </c>
      <c r="M15" s="85">
        <f t="shared" ref="M15" si="4">IF(B15="","",IF((J15-K15)=0,0,ROUNDDOWN((((O15-K15)/J15)*100),3)))</f>
        <v>0</v>
      </c>
      <c r="N15" s="116" t="str">
        <f t="shared" ref="N15" si="5">IF(B15="","",IF(AND(M15&gt;=80,M16&gt;=80),"可","不可"))</f>
        <v>不可</v>
      </c>
      <c r="O15" s="95">
        <f>'３か月目'!O15+D15</f>
        <v>0</v>
      </c>
      <c r="P15" s="32">
        <f>IF($B15="","",'３か月目'!P15+E15)</f>
        <v>0</v>
      </c>
      <c r="Q15" s="76">
        <f t="shared" ref="Q15" si="6">IF(B15="","",IF(O15-(K15-P15)=0,0,ROUNDDOWN(((O15-K15)/(O15-P15)*100),3)))</f>
        <v>0</v>
      </c>
      <c r="R15" s="138">
        <f t="shared" ref="R15" si="7">IF(B15="","",IF(Q15+Q16=0,0,ROUNDDOWN((((O15-K15)+(O16-K16))/((O15-P15)+(O16-P16))*100),3)))</f>
        <v>0</v>
      </c>
      <c r="S15" s="118"/>
      <c r="T15" s="119"/>
      <c r="U15" s="120"/>
    </row>
    <row r="16" spans="1:21" ht="9.9499999999999993" customHeight="1" x14ac:dyDescent="0.15">
      <c r="A16" s="143"/>
      <c r="B16" s="178"/>
      <c r="C16" s="52" t="s">
        <v>13</v>
      </c>
      <c r="D16" s="44">
        <f>IF(B15="",0,D$14)</f>
        <v>0</v>
      </c>
      <c r="E16" s="45"/>
      <c r="F16" s="35">
        <f t="shared" ref="F16" si="8">IF($B15="","",(D16-(E16+G16+H16)))</f>
        <v>0</v>
      </c>
      <c r="G16" s="45"/>
      <c r="H16" s="45"/>
      <c r="I16" s="80">
        <f t="shared" ref="I16" si="9">IF(B15="","",IF((D16-E16)=0,0,ROUNDDOWN(((F16/D16)*100),3)))</f>
        <v>0</v>
      </c>
      <c r="J16" s="94">
        <f>'１か月目'!J16</f>
        <v>0</v>
      </c>
      <c r="K16" s="33">
        <f>IF($B15="","",'３か月目'!K16+(E16+G16+H16))</f>
        <v>0</v>
      </c>
      <c r="L16" s="33">
        <f>IF($B15="","",'３か月目'!L16-D16)</f>
        <v>0</v>
      </c>
      <c r="M16" s="87">
        <f t="shared" ref="M16" si="10">IF(B15="","",IF((J16-K16)=0,0,ROUNDDOWN((((O16-K16)/J16)*100),3)))</f>
        <v>0</v>
      </c>
      <c r="N16" s="117"/>
      <c r="O16" s="94">
        <f>'３か月目'!O16+D16</f>
        <v>0</v>
      </c>
      <c r="P16" s="33">
        <f>IF($B15="","",'３か月目'!P16+E16)</f>
        <v>0</v>
      </c>
      <c r="Q16" s="77">
        <f t="shared" ref="Q16" si="11">IF(B15="","",IF(O16-(K16-P16)=0,0,ROUNDDOWN(((O16-K16)/(O16-P16)*100),3)))</f>
        <v>0</v>
      </c>
      <c r="R16" s="139"/>
      <c r="S16" s="121"/>
      <c r="T16" s="122"/>
      <c r="U16" s="123"/>
    </row>
    <row r="17" spans="1:21" ht="9.9499999999999993" customHeight="1" x14ac:dyDescent="0.15">
      <c r="A17" s="142">
        <v>3</v>
      </c>
      <c r="B17" s="177" t="str">
        <f>IF('１か月目'!B17=0,"",'１か月目'!B17)</f>
        <v>z</v>
      </c>
      <c r="C17" s="51" t="s">
        <v>12</v>
      </c>
      <c r="D17" s="46">
        <f>IF(B17="",0,D$13)</f>
        <v>0</v>
      </c>
      <c r="E17" s="47"/>
      <c r="F17" s="36">
        <f t="shared" ref="F17" si="12">IF($B17="","",(D17-(E17+G17+H17)))</f>
        <v>0</v>
      </c>
      <c r="G17" s="47"/>
      <c r="H17" s="47"/>
      <c r="I17" s="81">
        <f t="shared" ref="I17" si="13">IF(B17="","",IF((D17-E17)=0,0,ROUNDDOWN(((F17/D17)*100),3)))</f>
        <v>0</v>
      </c>
      <c r="J17" s="95">
        <f>'１か月目'!J17</f>
        <v>0</v>
      </c>
      <c r="K17" s="32">
        <f>IF($B17="","",'３か月目'!K17+(E17+G17+H17))</f>
        <v>0</v>
      </c>
      <c r="L17" s="32">
        <f>IF($B17="","",'３か月目'!L17-D17)</f>
        <v>0</v>
      </c>
      <c r="M17" s="88">
        <f t="shared" ref="M17" si="14">IF(B17="","",IF((J17-K17)=0,0,ROUNDDOWN((((O17-K17)/J17)*100),3)))</f>
        <v>0</v>
      </c>
      <c r="N17" s="116" t="str">
        <f t="shared" ref="N17" si="15">IF(B17="","",IF(AND(M17&gt;=80,M18&gt;=80),"可","不可"))</f>
        <v>不可</v>
      </c>
      <c r="O17" s="95">
        <f>'３か月目'!O17+D17</f>
        <v>0</v>
      </c>
      <c r="P17" s="32">
        <f>IF($B17="","",'３か月目'!P17+E17)</f>
        <v>0</v>
      </c>
      <c r="Q17" s="76">
        <f t="shared" ref="Q17" si="16">IF(B17="","",IF(O17-(K17-P17)=0,0,ROUNDDOWN(((O17-K17)/(O17-P17)*100),3)))</f>
        <v>0</v>
      </c>
      <c r="R17" s="138">
        <f t="shared" ref="R17" si="17">IF(B17="","",IF(Q17+Q18=0,0,ROUNDDOWN((((O17-K17)+(O18-K18))/((O17-P17)+(O18-P18))*100),3)))</f>
        <v>0</v>
      </c>
      <c r="S17" s="118"/>
      <c r="T17" s="119"/>
      <c r="U17" s="120"/>
    </row>
    <row r="18" spans="1:21" ht="9.9499999999999993" customHeight="1" x14ac:dyDescent="0.15">
      <c r="A18" s="143"/>
      <c r="B18" s="178"/>
      <c r="C18" s="18" t="s">
        <v>13</v>
      </c>
      <c r="D18" s="48">
        <f>IF(B17="",0,D$14)</f>
        <v>0</v>
      </c>
      <c r="E18" s="41"/>
      <c r="F18" s="33">
        <f t="shared" ref="F18" si="18">IF($B17="","",(D18-(E18+G18+H18)))</f>
        <v>0</v>
      </c>
      <c r="G18" s="41"/>
      <c r="H18" s="41"/>
      <c r="I18" s="77">
        <f t="shared" ref="I18" si="19">IF(B17="","",IF((D18-E18)=0,0,ROUNDDOWN(((F18/D18)*100),3)))</f>
        <v>0</v>
      </c>
      <c r="J18" s="94">
        <f>'１か月目'!J18</f>
        <v>0</v>
      </c>
      <c r="K18" s="33">
        <f>IF($B17="","",'３か月目'!K18+(E18+G18+H18))</f>
        <v>0</v>
      </c>
      <c r="L18" s="33">
        <f>IF($B17="","",'３か月目'!L18-D18)</f>
        <v>0</v>
      </c>
      <c r="M18" s="86">
        <f t="shared" ref="M18" si="20">IF(B17="","",IF((J18-K18)=0,0,ROUNDDOWN((((O18-K18)/J18)*100),3)))</f>
        <v>0</v>
      </c>
      <c r="N18" s="117"/>
      <c r="O18" s="94">
        <f>'３か月目'!O18+D18</f>
        <v>0</v>
      </c>
      <c r="P18" s="33">
        <f>IF($B17="","",'３か月目'!P18+E18)</f>
        <v>0</v>
      </c>
      <c r="Q18" s="77">
        <f t="shared" ref="Q18" si="21">IF(B17="","",IF(O18-(K18-P18)=0,0,ROUNDDOWN(((O18-K18)/(O18-P18)*100),3)))</f>
        <v>0</v>
      </c>
      <c r="R18" s="139"/>
      <c r="S18" s="121"/>
      <c r="T18" s="122"/>
      <c r="U18" s="123"/>
    </row>
    <row r="19" spans="1:21" ht="9.9499999999999993" customHeight="1" x14ac:dyDescent="0.15">
      <c r="A19" s="142">
        <v>4</v>
      </c>
      <c r="B19" s="177" t="str">
        <f>IF('１か月目'!B19=0,"",'１か月目'!B19)</f>
        <v/>
      </c>
      <c r="C19" s="20" t="s">
        <v>12</v>
      </c>
      <c r="D19" s="42">
        <f>IF(B19="",0,D$13)</f>
        <v>0</v>
      </c>
      <c r="E19" s="43"/>
      <c r="F19" s="34" t="str">
        <f>IF($B19="","",(D19-(E19+G19+H19)))</f>
        <v/>
      </c>
      <c r="G19" s="43"/>
      <c r="H19" s="43"/>
      <c r="I19" s="79" t="str">
        <f t="shared" ref="I19" si="22">IF(B19="","",IF((D19-E19)=0,0,ROUNDDOWN(((F19/D19)*100),3)))</f>
        <v/>
      </c>
      <c r="J19" s="95" t="str">
        <f>'１か月目'!J19</f>
        <v/>
      </c>
      <c r="K19" s="32" t="str">
        <f>IF($B19="","",'３か月目'!K19+(E19+G19+H19))</f>
        <v/>
      </c>
      <c r="L19" s="32" t="str">
        <f>IF($B19="","",'３か月目'!L19-D19)</f>
        <v/>
      </c>
      <c r="M19" s="85" t="str">
        <f t="shared" ref="M19" si="23">IF(B19="","",IF((J19-K19)=0,0,ROUNDDOWN((((O19-K19)/J19)*100),3)))</f>
        <v/>
      </c>
      <c r="N19" s="116" t="str">
        <f t="shared" ref="N19" si="24">IF(B19="","",IF(AND(M19&gt;=80,M20&gt;=80),"可","不可"))</f>
        <v/>
      </c>
      <c r="O19" s="95">
        <f>'３か月目'!O19+D19</f>
        <v>0</v>
      </c>
      <c r="P19" s="32" t="str">
        <f>IF($B19="","",'３か月目'!P19+E19)</f>
        <v/>
      </c>
      <c r="Q19" s="76" t="str">
        <f t="shared" ref="Q19" si="25">IF(B19="","",IF(O19-(K19-P19)=0,0,ROUNDDOWN(((O19-K19)/(O19-P19)*100),3)))</f>
        <v/>
      </c>
      <c r="R19" s="138" t="str">
        <f t="shared" ref="R19" si="26">IF(B19="","",IF(Q19+Q20=0,0,ROUNDDOWN((((O19-K19)+(O20-K20))/((O19-P19)+(O20-P20))*100),3)))</f>
        <v/>
      </c>
      <c r="S19" s="118"/>
      <c r="T19" s="119"/>
      <c r="U19" s="120"/>
    </row>
    <row r="20" spans="1:21" ht="9.9499999999999993" customHeight="1" x14ac:dyDescent="0.15">
      <c r="A20" s="143"/>
      <c r="B20" s="178"/>
      <c r="C20" s="52" t="s">
        <v>13</v>
      </c>
      <c r="D20" s="44">
        <f>IF(B19="",0,D$14)</f>
        <v>0</v>
      </c>
      <c r="E20" s="45"/>
      <c r="F20" s="35" t="str">
        <f>IF($B19="","",(D20-(E20+G20+H20)))</f>
        <v/>
      </c>
      <c r="G20" s="45"/>
      <c r="H20" s="45"/>
      <c r="I20" s="80" t="str">
        <f t="shared" ref="I20" si="27">IF(B19="","",IF((D20-E20)=0,0,ROUNDDOWN(((F20/D20)*100),3)))</f>
        <v/>
      </c>
      <c r="J20" s="94" t="str">
        <f>'１か月目'!J20</f>
        <v/>
      </c>
      <c r="K20" s="33" t="str">
        <f>IF($B19="","",'３か月目'!K20+(E20+G20+H20))</f>
        <v/>
      </c>
      <c r="L20" s="33" t="str">
        <f>IF($B19="","",'３か月目'!L20-D20)</f>
        <v/>
      </c>
      <c r="M20" s="87" t="str">
        <f t="shared" ref="M20" si="28">IF(B19="","",IF((J20-K20)=0,0,ROUNDDOWN((((O20-K20)/J20)*100),3)))</f>
        <v/>
      </c>
      <c r="N20" s="117"/>
      <c r="O20" s="94">
        <f>'３か月目'!O20+D20</f>
        <v>0</v>
      </c>
      <c r="P20" s="33" t="str">
        <f>IF($B19="","",'３か月目'!P20+E20)</f>
        <v/>
      </c>
      <c r="Q20" s="77" t="str">
        <f t="shared" ref="Q20" si="29">IF(B19="","",IF(O20-(K20-P20)=0,0,ROUNDDOWN(((O20-K20)/(O20-P20)*100),3)))</f>
        <v/>
      </c>
      <c r="R20" s="139"/>
      <c r="S20" s="121"/>
      <c r="T20" s="122"/>
      <c r="U20" s="123"/>
    </row>
    <row r="21" spans="1:21" ht="9.9499999999999993" customHeight="1" x14ac:dyDescent="0.15">
      <c r="A21" s="142">
        <v>5</v>
      </c>
      <c r="B21" s="177" t="str">
        <f>IF('１か月目'!B21=0,"",'１か月目'!B21)</f>
        <v/>
      </c>
      <c r="C21" s="51" t="s">
        <v>12</v>
      </c>
      <c r="D21" s="46">
        <f>IF(B21="",0,D$13)</f>
        <v>0</v>
      </c>
      <c r="E21" s="47"/>
      <c r="F21" s="36" t="str">
        <f t="shared" ref="F21" si="30">IF($B21="","",(D21-(E21+G21+H21)))</f>
        <v/>
      </c>
      <c r="G21" s="47"/>
      <c r="H21" s="47"/>
      <c r="I21" s="81" t="str">
        <f t="shared" ref="I21" si="31">IF(B21="","",IF((D21-E21)=0,0,ROUNDDOWN(((F21/D21)*100),3)))</f>
        <v/>
      </c>
      <c r="J21" s="95" t="str">
        <f>'１か月目'!J21</f>
        <v/>
      </c>
      <c r="K21" s="32" t="str">
        <f>IF($B21="","",'３か月目'!K21+(E21+G21+H21))</f>
        <v/>
      </c>
      <c r="L21" s="32" t="str">
        <f>IF($B21="","",'３か月目'!L21-D21)</f>
        <v/>
      </c>
      <c r="M21" s="88" t="str">
        <f t="shared" ref="M21" si="32">IF(B21="","",IF((J21-K21)=0,0,ROUNDDOWN((((O21-K21)/J21)*100),3)))</f>
        <v/>
      </c>
      <c r="N21" s="116" t="str">
        <f t="shared" ref="N21" si="33">IF(B21="","",IF(AND(M21&gt;=80,M22&gt;=80),"可","不可"))</f>
        <v/>
      </c>
      <c r="O21" s="95">
        <f>'３か月目'!O21+D21</f>
        <v>0</v>
      </c>
      <c r="P21" s="32" t="str">
        <f>IF($B21="","",'３か月目'!P21+E21)</f>
        <v/>
      </c>
      <c r="Q21" s="76" t="str">
        <f t="shared" ref="Q21" si="34">IF(B21="","",IF(O21-(K21-P21)=0,0,ROUNDDOWN(((O21-K21)/(O21-P21)*100),3)))</f>
        <v/>
      </c>
      <c r="R21" s="138" t="str">
        <f t="shared" ref="R21" si="35">IF(B21="","",IF(Q21+Q22=0,0,ROUNDDOWN((((O21-K21)+(O22-K22))/((O21-P21)+(O22-P22))*100),3)))</f>
        <v/>
      </c>
      <c r="S21" s="118"/>
      <c r="T21" s="119"/>
      <c r="U21" s="120"/>
    </row>
    <row r="22" spans="1:21" ht="9.9499999999999993" customHeight="1" x14ac:dyDescent="0.15">
      <c r="A22" s="143"/>
      <c r="B22" s="178"/>
      <c r="C22" s="18" t="s">
        <v>13</v>
      </c>
      <c r="D22" s="48">
        <f>IF(B21="",0,D$14)</f>
        <v>0</v>
      </c>
      <c r="E22" s="41"/>
      <c r="F22" s="33" t="str">
        <f t="shared" ref="F22" si="36">IF($B21="","",(D22-(E22+G22+H22)))</f>
        <v/>
      </c>
      <c r="G22" s="41"/>
      <c r="H22" s="41"/>
      <c r="I22" s="77" t="str">
        <f t="shared" ref="I22" si="37">IF(B21="","",IF((D22-E22)=0,0,ROUNDDOWN(((F22/D22)*100),3)))</f>
        <v/>
      </c>
      <c r="J22" s="94" t="str">
        <f>'１か月目'!J22</f>
        <v/>
      </c>
      <c r="K22" s="33" t="str">
        <f>IF($B21="","",'３か月目'!K22+(E22+G22+H22))</f>
        <v/>
      </c>
      <c r="L22" s="33" t="str">
        <f>IF($B21="","",'３か月目'!L22-D22)</f>
        <v/>
      </c>
      <c r="M22" s="86" t="str">
        <f t="shared" ref="M22" si="38">IF(B21="","",IF((J22-K22)=0,0,ROUNDDOWN((((O22-K22)/J22)*100),3)))</f>
        <v/>
      </c>
      <c r="N22" s="117"/>
      <c r="O22" s="94">
        <f>'３か月目'!O22+D22</f>
        <v>0</v>
      </c>
      <c r="P22" s="33" t="str">
        <f>IF($B21="","",'３か月目'!P22+E22)</f>
        <v/>
      </c>
      <c r="Q22" s="77" t="str">
        <f t="shared" ref="Q22" si="39">IF(B21="","",IF(O22-(K22-P22)=0,0,ROUNDDOWN(((O22-K22)/(O22-P22)*100),3)))</f>
        <v/>
      </c>
      <c r="R22" s="139"/>
      <c r="S22" s="121"/>
      <c r="T22" s="122"/>
      <c r="U22" s="123"/>
    </row>
    <row r="23" spans="1:21" ht="9.9499999999999993" customHeight="1" x14ac:dyDescent="0.15">
      <c r="A23" s="142">
        <v>6</v>
      </c>
      <c r="B23" s="177" t="str">
        <f>IF('１か月目'!B23=0,"",'１か月目'!B23)</f>
        <v/>
      </c>
      <c r="C23" s="20" t="s">
        <v>12</v>
      </c>
      <c r="D23" s="42">
        <f>IF(B23="",0,D$13)</f>
        <v>0</v>
      </c>
      <c r="E23" s="43"/>
      <c r="F23" s="34" t="str">
        <f t="shared" ref="F23" si="40">IF($B23="","",(D23-(E23+G23+H23)))</f>
        <v/>
      </c>
      <c r="G23" s="43"/>
      <c r="H23" s="43"/>
      <c r="I23" s="79" t="str">
        <f t="shared" ref="I23" si="41">IF(B23="","",IF((D23-E23)=0,0,ROUNDDOWN(((F23/D23)*100),3)))</f>
        <v/>
      </c>
      <c r="J23" s="95" t="str">
        <f>'１か月目'!J23</f>
        <v/>
      </c>
      <c r="K23" s="32" t="str">
        <f>IF($B23="","",'３か月目'!K23+(E23+G23+H23))</f>
        <v/>
      </c>
      <c r="L23" s="32" t="str">
        <f>IF($B23="","",'３か月目'!L23-D23)</f>
        <v/>
      </c>
      <c r="M23" s="85" t="str">
        <f t="shared" ref="M23" si="42">IF(B23="","",IF((J23-K23)=0,0,ROUNDDOWN((((O23-K23)/J23)*100),3)))</f>
        <v/>
      </c>
      <c r="N23" s="116" t="str">
        <f t="shared" ref="N23" si="43">IF(B23="","",IF(AND(M23&gt;=80,M24&gt;=80),"可","不可"))</f>
        <v/>
      </c>
      <c r="O23" s="95">
        <f>'３か月目'!O23+D23</f>
        <v>0</v>
      </c>
      <c r="P23" s="32" t="str">
        <f>IF($B23="","",'３か月目'!P23+E23)</f>
        <v/>
      </c>
      <c r="Q23" s="76" t="str">
        <f t="shared" ref="Q23" si="44">IF(B23="","",IF(O23-(K23-P23)=0,0,ROUNDDOWN(((O23-K23)/(O23-P23)*100),3)))</f>
        <v/>
      </c>
      <c r="R23" s="138" t="str">
        <f t="shared" ref="R23" si="45">IF(B23="","",IF(Q23+Q24=0,0,ROUNDDOWN((((O23-K23)+(O24-K24))/((O23-P23)+(O24-P24))*100),3)))</f>
        <v/>
      </c>
      <c r="S23" s="118"/>
      <c r="T23" s="119"/>
      <c r="U23" s="120"/>
    </row>
    <row r="24" spans="1:21" ht="9.9499999999999993" customHeight="1" x14ac:dyDescent="0.15">
      <c r="A24" s="143"/>
      <c r="B24" s="178"/>
      <c r="C24" s="52" t="s">
        <v>13</v>
      </c>
      <c r="D24" s="44">
        <f>IF(B23="",0,D$14)</f>
        <v>0</v>
      </c>
      <c r="E24" s="45"/>
      <c r="F24" s="35" t="str">
        <f t="shared" ref="F24" si="46">IF($B23="","",(D24-(E24+G24+H24)))</f>
        <v/>
      </c>
      <c r="G24" s="45"/>
      <c r="H24" s="45"/>
      <c r="I24" s="80" t="str">
        <f t="shared" ref="I24" si="47">IF(B23="","",IF((D24-E24)=0,0,ROUNDDOWN(((F24/D24)*100),3)))</f>
        <v/>
      </c>
      <c r="J24" s="94" t="str">
        <f>'１か月目'!J24</f>
        <v/>
      </c>
      <c r="K24" s="33" t="str">
        <f>IF($B23="","",'３か月目'!K24+(E24+G24+H24))</f>
        <v/>
      </c>
      <c r="L24" s="33" t="str">
        <f>IF($B23="","",'３か月目'!L24-D24)</f>
        <v/>
      </c>
      <c r="M24" s="87" t="str">
        <f t="shared" ref="M24" si="48">IF(B23="","",IF((J24-K24)=0,0,ROUNDDOWN((((O24-K24)/J24)*100),3)))</f>
        <v/>
      </c>
      <c r="N24" s="117"/>
      <c r="O24" s="94">
        <f>'３か月目'!O24+D24</f>
        <v>0</v>
      </c>
      <c r="P24" s="33" t="str">
        <f>IF($B23="","",'３か月目'!P24+E24)</f>
        <v/>
      </c>
      <c r="Q24" s="77" t="str">
        <f t="shared" ref="Q24" si="49">IF(B23="","",IF(O24-(K24-P24)=0,0,ROUNDDOWN(((O24-K24)/(O24-P24)*100),3)))</f>
        <v/>
      </c>
      <c r="R24" s="139"/>
      <c r="S24" s="121"/>
      <c r="T24" s="122"/>
      <c r="U24" s="123"/>
    </row>
    <row r="25" spans="1:21" ht="9.9499999999999993" customHeight="1" x14ac:dyDescent="0.15">
      <c r="A25" s="142">
        <v>7</v>
      </c>
      <c r="B25" s="177" t="str">
        <f>IF('１か月目'!B25=0,"",'１か月目'!B25)</f>
        <v/>
      </c>
      <c r="C25" s="51" t="s">
        <v>12</v>
      </c>
      <c r="D25" s="46">
        <f>IF(B25="",0,D$13)</f>
        <v>0</v>
      </c>
      <c r="E25" s="47"/>
      <c r="F25" s="36" t="str">
        <f t="shared" ref="F25" si="50">IF($B25="","",(D25-(E25+G25+H25)))</f>
        <v/>
      </c>
      <c r="G25" s="47"/>
      <c r="H25" s="47"/>
      <c r="I25" s="81" t="str">
        <f t="shared" ref="I25" si="51">IF(B25="","",IF((D25-E25)=0,0,ROUNDDOWN(((F25/D25)*100),3)))</f>
        <v/>
      </c>
      <c r="J25" s="95" t="str">
        <f>'１か月目'!J25</f>
        <v/>
      </c>
      <c r="K25" s="32" t="str">
        <f>IF($B25="","",'３か月目'!K25+(E25+G25+H25))</f>
        <v/>
      </c>
      <c r="L25" s="32" t="str">
        <f>IF($B25="","",'３か月目'!L25-D25)</f>
        <v/>
      </c>
      <c r="M25" s="88" t="str">
        <f t="shared" ref="M25" si="52">IF(B25="","",IF((J25-K25)=0,0,ROUNDDOWN((((O25-K25)/J25)*100),3)))</f>
        <v/>
      </c>
      <c r="N25" s="116" t="str">
        <f t="shared" ref="N25" si="53">IF(B25="","",IF(AND(M25&gt;=80,M26&gt;=80),"可","不可"))</f>
        <v/>
      </c>
      <c r="O25" s="95">
        <f>'３か月目'!O25+D25</f>
        <v>0</v>
      </c>
      <c r="P25" s="32" t="str">
        <f>IF($B25="","",'３か月目'!P25+E25)</f>
        <v/>
      </c>
      <c r="Q25" s="76" t="str">
        <f t="shared" ref="Q25" si="54">IF(B25="","",IF(O25-(K25-P25)=0,0,ROUNDDOWN(((O25-K25)/(O25-P25)*100),3)))</f>
        <v/>
      </c>
      <c r="R25" s="138" t="str">
        <f t="shared" ref="R25" si="55">IF(B25="","",IF(Q25+Q26=0,0,ROUNDDOWN((((O25-K25)+(O26-K26))/((O25-P25)+(O26-P26))*100),3)))</f>
        <v/>
      </c>
      <c r="S25" s="118"/>
      <c r="T25" s="119"/>
      <c r="U25" s="120"/>
    </row>
    <row r="26" spans="1:21" ht="9.9499999999999993" customHeight="1" x14ac:dyDescent="0.15">
      <c r="A26" s="143"/>
      <c r="B26" s="178"/>
      <c r="C26" s="18" t="s">
        <v>13</v>
      </c>
      <c r="D26" s="48">
        <f>IF(B25="",0,D$14)</f>
        <v>0</v>
      </c>
      <c r="E26" s="41"/>
      <c r="F26" s="33" t="str">
        <f t="shared" ref="F26" si="56">IF($B25="","",(D26-(E26+G26+H26)))</f>
        <v/>
      </c>
      <c r="G26" s="41"/>
      <c r="H26" s="41"/>
      <c r="I26" s="77" t="str">
        <f t="shared" ref="I26" si="57">IF(B25="","",IF((D26-E26)=0,0,ROUNDDOWN(((F26/D26)*100),3)))</f>
        <v/>
      </c>
      <c r="J26" s="94" t="str">
        <f>'１か月目'!J26</f>
        <v/>
      </c>
      <c r="K26" s="33" t="str">
        <f>IF($B25="","",'３か月目'!K26+(E26+G26+H26))</f>
        <v/>
      </c>
      <c r="L26" s="33" t="str">
        <f>IF($B25="","",'３か月目'!L26-D26)</f>
        <v/>
      </c>
      <c r="M26" s="86" t="str">
        <f t="shared" ref="M26" si="58">IF(B25="","",IF((J26-K26)=0,0,ROUNDDOWN((((O26-K26)/J26)*100),3)))</f>
        <v/>
      </c>
      <c r="N26" s="117"/>
      <c r="O26" s="94">
        <f>'３か月目'!O26+D26</f>
        <v>0</v>
      </c>
      <c r="P26" s="33" t="str">
        <f>IF($B25="","",'３か月目'!P26+E26)</f>
        <v/>
      </c>
      <c r="Q26" s="77" t="str">
        <f t="shared" ref="Q26" si="59">IF(B25="","",IF(O26-(K26-P26)=0,0,ROUNDDOWN(((O26-K26)/(O26-P26)*100),3)))</f>
        <v/>
      </c>
      <c r="R26" s="139"/>
      <c r="S26" s="121"/>
      <c r="T26" s="122"/>
      <c r="U26" s="123"/>
    </row>
    <row r="27" spans="1:21" ht="9.9499999999999993" customHeight="1" x14ac:dyDescent="0.15">
      <c r="A27" s="142">
        <v>8</v>
      </c>
      <c r="B27" s="177" t="str">
        <f>IF('１か月目'!B27=0,"",'１か月目'!B27)</f>
        <v/>
      </c>
      <c r="C27" s="20" t="s">
        <v>12</v>
      </c>
      <c r="D27" s="42">
        <f>IF(B27="",0,D$13)</f>
        <v>0</v>
      </c>
      <c r="E27" s="43"/>
      <c r="F27" s="34" t="str">
        <f t="shared" ref="F27" si="60">IF($B27="","",(D27-(E27+G27+H27)))</f>
        <v/>
      </c>
      <c r="G27" s="43"/>
      <c r="H27" s="43"/>
      <c r="I27" s="79" t="str">
        <f t="shared" ref="I27" si="61">IF(B27="","",IF((D27-E27)=0,0,ROUNDDOWN(((F27/D27)*100),3)))</f>
        <v/>
      </c>
      <c r="J27" s="95" t="str">
        <f>'１か月目'!J27</f>
        <v/>
      </c>
      <c r="K27" s="32" t="str">
        <f>IF($B27="","",'３か月目'!K27+(E27+G27+H27))</f>
        <v/>
      </c>
      <c r="L27" s="32" t="str">
        <f>IF($B27="","",'３か月目'!L27-D27)</f>
        <v/>
      </c>
      <c r="M27" s="85" t="str">
        <f t="shared" ref="M27" si="62">IF(B27="","",IF((J27-K27)=0,0,ROUNDDOWN((((O27-K27)/J27)*100),3)))</f>
        <v/>
      </c>
      <c r="N27" s="116" t="str">
        <f t="shared" ref="N27" si="63">IF(B27="","",IF(AND(M27&gt;=80,M28&gt;=80),"可","不可"))</f>
        <v/>
      </c>
      <c r="O27" s="95">
        <f>'３か月目'!O27+D27</f>
        <v>0</v>
      </c>
      <c r="P27" s="32" t="str">
        <f>IF($B27="","",'３か月目'!P27+E27)</f>
        <v/>
      </c>
      <c r="Q27" s="76" t="str">
        <f t="shared" ref="Q27" si="64">IF(B27="","",IF(O27-(K27-P27)=0,0,ROUNDDOWN(((O27-K27)/(O27-P27)*100),3)))</f>
        <v/>
      </c>
      <c r="R27" s="138" t="str">
        <f t="shared" ref="R27" si="65">IF(B27="","",IF(Q27+Q28=0,0,ROUNDDOWN((((O27-K27)+(O28-K28))/((O27-P27)+(O28-P28))*100),3)))</f>
        <v/>
      </c>
      <c r="S27" s="118"/>
      <c r="T27" s="119"/>
      <c r="U27" s="120"/>
    </row>
    <row r="28" spans="1:21" ht="9.9499999999999993" customHeight="1" x14ac:dyDescent="0.15">
      <c r="A28" s="143"/>
      <c r="B28" s="178"/>
      <c r="C28" s="52" t="s">
        <v>13</v>
      </c>
      <c r="D28" s="44">
        <f>IF(B27="",0,D$14)</f>
        <v>0</v>
      </c>
      <c r="E28" s="45"/>
      <c r="F28" s="35" t="str">
        <f t="shared" ref="F28" si="66">IF($B27="","",(D28-(E28+G28+H28)))</f>
        <v/>
      </c>
      <c r="G28" s="45"/>
      <c r="H28" s="45"/>
      <c r="I28" s="80" t="str">
        <f t="shared" ref="I28" si="67">IF(B27="","",IF((D28-E28)=0,0,ROUNDDOWN(((F28/D28)*100),3)))</f>
        <v/>
      </c>
      <c r="J28" s="94" t="str">
        <f>'１か月目'!J28</f>
        <v/>
      </c>
      <c r="K28" s="33" t="str">
        <f>IF($B27="","",'３か月目'!K28+(E28+G28+H28))</f>
        <v/>
      </c>
      <c r="L28" s="33" t="str">
        <f>IF($B27="","",'３か月目'!L28-D28)</f>
        <v/>
      </c>
      <c r="M28" s="87" t="str">
        <f t="shared" ref="M28" si="68">IF(B27="","",IF((J28-K28)=0,0,ROUNDDOWN((((O28-K28)/J28)*100),3)))</f>
        <v/>
      </c>
      <c r="N28" s="117"/>
      <c r="O28" s="94">
        <f>'３か月目'!O28+D28</f>
        <v>0</v>
      </c>
      <c r="P28" s="33" t="str">
        <f>IF($B27="","",'３か月目'!P28+E28)</f>
        <v/>
      </c>
      <c r="Q28" s="77" t="str">
        <f t="shared" ref="Q28" si="69">IF(B27="","",IF(O28-(K28-P28)=0,0,ROUNDDOWN(((O28-K28)/(O28-P28)*100),3)))</f>
        <v/>
      </c>
      <c r="R28" s="139"/>
      <c r="S28" s="121"/>
      <c r="T28" s="122"/>
      <c r="U28" s="123"/>
    </row>
    <row r="29" spans="1:21" ht="9.9499999999999993" customHeight="1" x14ac:dyDescent="0.15">
      <c r="A29" s="142">
        <v>9</v>
      </c>
      <c r="B29" s="177" t="str">
        <f>IF('１か月目'!B29=0,"",'１か月目'!B29)</f>
        <v/>
      </c>
      <c r="C29" s="51" t="s">
        <v>12</v>
      </c>
      <c r="D29" s="46">
        <f>IF(B29="",0,D$13)</f>
        <v>0</v>
      </c>
      <c r="E29" s="47"/>
      <c r="F29" s="36" t="str">
        <f t="shared" ref="F29" si="70">IF($B29="","",(D29-(E29+G29+H29)))</f>
        <v/>
      </c>
      <c r="G29" s="47"/>
      <c r="H29" s="47"/>
      <c r="I29" s="81" t="str">
        <f t="shared" ref="I29" si="71">IF(B29="","",IF((D29-E29)=0,0,ROUNDDOWN(((F29/D29)*100),3)))</f>
        <v/>
      </c>
      <c r="J29" s="95" t="str">
        <f>'１か月目'!J29</f>
        <v/>
      </c>
      <c r="K29" s="32" t="str">
        <f>IF($B29="","",'３か月目'!K29+(E29+G29+H29))</f>
        <v/>
      </c>
      <c r="L29" s="32" t="str">
        <f>IF($B29="","",'３か月目'!L29-D29)</f>
        <v/>
      </c>
      <c r="M29" s="88" t="str">
        <f t="shared" ref="M29" si="72">IF(B29="","",IF((J29-K29)=0,0,ROUNDDOWN((((O29-K29)/J29)*100),3)))</f>
        <v/>
      </c>
      <c r="N29" s="116" t="str">
        <f t="shared" ref="N29" si="73">IF(B29="","",IF(AND(M29&gt;=80,M30&gt;=80),"可","不可"))</f>
        <v/>
      </c>
      <c r="O29" s="95">
        <f>'３か月目'!O29+D29</f>
        <v>0</v>
      </c>
      <c r="P29" s="32" t="str">
        <f>IF($B29="","",'３か月目'!P29+E29)</f>
        <v/>
      </c>
      <c r="Q29" s="76" t="str">
        <f t="shared" ref="Q29" si="74">IF(B29="","",IF(O29-(K29-P29)=0,0,ROUNDDOWN(((O29-K29)/(O29-P29)*100),3)))</f>
        <v/>
      </c>
      <c r="R29" s="138" t="str">
        <f t="shared" ref="R29" si="75">IF(B29="","",IF(Q29+Q30=0,0,ROUNDDOWN((((O29-K29)+(O30-K30))/((O29-P29)+(O30-P30))*100),3)))</f>
        <v/>
      </c>
      <c r="S29" s="118"/>
      <c r="T29" s="119"/>
      <c r="U29" s="120"/>
    </row>
    <row r="30" spans="1:21" ht="9.9499999999999993" customHeight="1" x14ac:dyDescent="0.15">
      <c r="A30" s="143"/>
      <c r="B30" s="178"/>
      <c r="C30" s="18" t="s">
        <v>13</v>
      </c>
      <c r="D30" s="48">
        <f>IF(B29="",0,D$14)</f>
        <v>0</v>
      </c>
      <c r="E30" s="41"/>
      <c r="F30" s="33" t="str">
        <f t="shared" ref="F30" si="76">IF($B29="","",(D30-(E30+G30+H30)))</f>
        <v/>
      </c>
      <c r="G30" s="41"/>
      <c r="H30" s="41"/>
      <c r="I30" s="77" t="str">
        <f t="shared" ref="I30" si="77">IF(B29="","",IF((D30-E30)=0,0,ROUNDDOWN(((F30/D30)*100),3)))</f>
        <v/>
      </c>
      <c r="J30" s="94" t="str">
        <f>'１か月目'!J30</f>
        <v/>
      </c>
      <c r="K30" s="33" t="str">
        <f>IF($B29="","",'３か月目'!K30+(E30+G30+H30))</f>
        <v/>
      </c>
      <c r="L30" s="33" t="str">
        <f>IF($B29="","",'３か月目'!L30-D30)</f>
        <v/>
      </c>
      <c r="M30" s="86" t="str">
        <f t="shared" ref="M30" si="78">IF(B29="","",IF((J30-K30)=0,0,ROUNDDOWN((((O30-K30)/J30)*100),3)))</f>
        <v/>
      </c>
      <c r="N30" s="117"/>
      <c r="O30" s="94">
        <f>'３か月目'!O30+D30</f>
        <v>0</v>
      </c>
      <c r="P30" s="33" t="str">
        <f>IF($B29="","",'３か月目'!P30+E30)</f>
        <v/>
      </c>
      <c r="Q30" s="77" t="str">
        <f t="shared" ref="Q30" si="79">IF(B29="","",IF(O30-(K30-P30)=0,0,ROUNDDOWN(((O30-K30)/(O30-P30)*100),3)))</f>
        <v/>
      </c>
      <c r="R30" s="139"/>
      <c r="S30" s="121"/>
      <c r="T30" s="122"/>
      <c r="U30" s="123"/>
    </row>
    <row r="31" spans="1:21" ht="9.9499999999999993" customHeight="1" x14ac:dyDescent="0.15">
      <c r="A31" s="142">
        <v>10</v>
      </c>
      <c r="B31" s="177" t="str">
        <f>IF('１か月目'!B31=0,"",'１か月目'!B31)</f>
        <v/>
      </c>
      <c r="C31" s="20" t="s">
        <v>12</v>
      </c>
      <c r="D31" s="42">
        <f>IF(B31="",0,D$13)</f>
        <v>0</v>
      </c>
      <c r="E31" s="43"/>
      <c r="F31" s="34" t="str">
        <f t="shared" ref="F31" si="80">IF($B31="","",(D31-(E31+G31+H31)))</f>
        <v/>
      </c>
      <c r="G31" s="43"/>
      <c r="H31" s="43"/>
      <c r="I31" s="79" t="str">
        <f t="shared" ref="I31" si="81">IF(B31="","",IF((D31-E31)=0,0,ROUNDDOWN(((F31/D31)*100),3)))</f>
        <v/>
      </c>
      <c r="J31" s="95" t="str">
        <f>'１か月目'!J31</f>
        <v/>
      </c>
      <c r="K31" s="32" t="str">
        <f>IF($B31="","",'３か月目'!K31+(E31+G31+H31))</f>
        <v/>
      </c>
      <c r="L31" s="32" t="str">
        <f>IF($B31="","",'３か月目'!L31-D31)</f>
        <v/>
      </c>
      <c r="M31" s="85" t="str">
        <f t="shared" ref="M31" si="82">IF(B31="","",IF((J31-K31)=0,0,ROUNDDOWN((((O31-K31)/J31)*100),3)))</f>
        <v/>
      </c>
      <c r="N31" s="116" t="str">
        <f t="shared" ref="N31" si="83">IF(B31="","",IF(AND(M31&gt;=80,M32&gt;=80),"可","不可"))</f>
        <v/>
      </c>
      <c r="O31" s="95">
        <f>'３か月目'!O31+D31</f>
        <v>0</v>
      </c>
      <c r="P31" s="32" t="str">
        <f>IF($B31="","",'３か月目'!P31+E31)</f>
        <v/>
      </c>
      <c r="Q31" s="76" t="str">
        <f t="shared" ref="Q31" si="84">IF(B31="","",IF(O31-(K31-P31)=0,0,ROUNDDOWN(((O31-K31)/(O31-P31)*100),3)))</f>
        <v/>
      </c>
      <c r="R31" s="138" t="str">
        <f t="shared" ref="R31" si="85">IF(B31="","",IF(Q31+Q32=0,0,ROUNDDOWN((((O31-K31)+(O32-K32))/((O31-P31)+(O32-P32))*100),3)))</f>
        <v/>
      </c>
      <c r="S31" s="118"/>
      <c r="T31" s="119"/>
      <c r="U31" s="120"/>
    </row>
    <row r="32" spans="1:21" ht="9.9499999999999993" customHeight="1" x14ac:dyDescent="0.15">
      <c r="A32" s="143"/>
      <c r="B32" s="178"/>
      <c r="C32" s="52" t="s">
        <v>13</v>
      </c>
      <c r="D32" s="44">
        <f>IF(B31="",0,D$14)</f>
        <v>0</v>
      </c>
      <c r="E32" s="45"/>
      <c r="F32" s="35" t="str">
        <f t="shared" ref="F32" si="86">IF($B31="","",(D32-(E32+G32+H32)))</f>
        <v/>
      </c>
      <c r="G32" s="45"/>
      <c r="H32" s="45"/>
      <c r="I32" s="80" t="str">
        <f t="shared" ref="I32" si="87">IF(B31="","",IF((D32-E32)=0,0,ROUNDDOWN(((F32/D32)*100),3)))</f>
        <v/>
      </c>
      <c r="J32" s="94" t="str">
        <f>'１か月目'!J32</f>
        <v/>
      </c>
      <c r="K32" s="33" t="str">
        <f>IF($B31="","",'３か月目'!K32+(E32+G32+H32))</f>
        <v/>
      </c>
      <c r="L32" s="33" t="str">
        <f>IF($B31="","",'３か月目'!L32-D32)</f>
        <v/>
      </c>
      <c r="M32" s="87" t="str">
        <f t="shared" ref="M32" si="88">IF(B31="","",IF((J32-K32)=0,0,ROUNDDOWN((((O32-K32)/J32)*100),3)))</f>
        <v/>
      </c>
      <c r="N32" s="117"/>
      <c r="O32" s="94">
        <f>'３か月目'!O32+D32</f>
        <v>0</v>
      </c>
      <c r="P32" s="33" t="str">
        <f>IF($B31="","",'３か月目'!P32+E32)</f>
        <v/>
      </c>
      <c r="Q32" s="77" t="str">
        <f t="shared" ref="Q32" si="89">IF(B31="","",IF(O32-(K32-P32)=0,0,ROUNDDOWN(((O32-K32)/(O32-P32)*100),3)))</f>
        <v/>
      </c>
      <c r="R32" s="139"/>
      <c r="S32" s="121"/>
      <c r="T32" s="122"/>
      <c r="U32" s="123"/>
    </row>
    <row r="33" spans="1:21" ht="9.9499999999999993" customHeight="1" x14ac:dyDescent="0.15">
      <c r="A33" s="142">
        <v>11</v>
      </c>
      <c r="B33" s="177" t="str">
        <f>IF('１か月目'!B33=0,"",'１か月目'!B33)</f>
        <v/>
      </c>
      <c r="C33" s="51" t="s">
        <v>12</v>
      </c>
      <c r="D33" s="46">
        <f>IF(B33="",0,D$13)</f>
        <v>0</v>
      </c>
      <c r="E33" s="47"/>
      <c r="F33" s="36" t="str">
        <f t="shared" ref="F33" si="90">IF($B33="","",(D33-(E33+G33+H33)))</f>
        <v/>
      </c>
      <c r="G33" s="47"/>
      <c r="H33" s="47"/>
      <c r="I33" s="81" t="str">
        <f t="shared" ref="I33" si="91">IF(B33="","",IF((D33-E33)=0,0,ROUNDDOWN(((F33/D33)*100),3)))</f>
        <v/>
      </c>
      <c r="J33" s="95" t="str">
        <f>'１か月目'!J33</f>
        <v/>
      </c>
      <c r="K33" s="32" t="str">
        <f>IF($B33="","",'３か月目'!K33+(E33+G33+H33))</f>
        <v/>
      </c>
      <c r="L33" s="32" t="str">
        <f>IF($B33="","",'３か月目'!L33-D33)</f>
        <v/>
      </c>
      <c r="M33" s="88" t="str">
        <f t="shared" ref="M33" si="92">IF(B33="","",IF((J33-K33)=0,0,ROUNDDOWN((((O33-K33)/J33)*100),3)))</f>
        <v/>
      </c>
      <c r="N33" s="116" t="str">
        <f t="shared" ref="N33" si="93">IF(B33="","",IF(AND(M33&gt;=80,M34&gt;=80),"可","不可"))</f>
        <v/>
      </c>
      <c r="O33" s="95">
        <f>'３か月目'!O33+D33</f>
        <v>0</v>
      </c>
      <c r="P33" s="32" t="str">
        <f>IF($B33="","",'３か月目'!P33+E33)</f>
        <v/>
      </c>
      <c r="Q33" s="76" t="str">
        <f t="shared" ref="Q33" si="94">IF(B33="","",IF(O33-(K33-P33)=0,0,ROUNDDOWN(((O33-K33)/(O33-P33)*100),3)))</f>
        <v/>
      </c>
      <c r="R33" s="138" t="str">
        <f t="shared" ref="R33" si="95">IF(B33="","",IF(Q33+Q34=0,0,ROUNDDOWN((((O33-K33)+(O34-K34))/((O33-P33)+(O34-P34))*100),3)))</f>
        <v/>
      </c>
      <c r="S33" s="118"/>
      <c r="T33" s="119"/>
      <c r="U33" s="120"/>
    </row>
    <row r="34" spans="1:21" ht="9.9499999999999993" customHeight="1" x14ac:dyDescent="0.15">
      <c r="A34" s="143"/>
      <c r="B34" s="178"/>
      <c r="C34" s="18" t="s">
        <v>13</v>
      </c>
      <c r="D34" s="48">
        <f>IF(B33="",0,D$14)</f>
        <v>0</v>
      </c>
      <c r="E34" s="41"/>
      <c r="F34" s="33" t="str">
        <f t="shared" ref="F34" si="96">IF($B33="","",(D34-(E34+G34+H34)))</f>
        <v/>
      </c>
      <c r="G34" s="41"/>
      <c r="H34" s="41"/>
      <c r="I34" s="77" t="str">
        <f t="shared" ref="I34" si="97">IF(B33="","",IF((D34-E34)=0,0,ROUNDDOWN(((F34/D34)*100),3)))</f>
        <v/>
      </c>
      <c r="J34" s="94" t="str">
        <f>'１か月目'!J34</f>
        <v/>
      </c>
      <c r="K34" s="33" t="str">
        <f>IF($B33="","",'３か月目'!K34+(E34+G34+H34))</f>
        <v/>
      </c>
      <c r="L34" s="33" t="str">
        <f>IF($B33="","",'３か月目'!L34-D34)</f>
        <v/>
      </c>
      <c r="M34" s="86" t="str">
        <f t="shared" ref="M34" si="98">IF(B33="","",IF((J34-K34)=0,0,ROUNDDOWN((((O34-K34)/J34)*100),3)))</f>
        <v/>
      </c>
      <c r="N34" s="117"/>
      <c r="O34" s="94">
        <f>'３か月目'!O34+D34</f>
        <v>0</v>
      </c>
      <c r="P34" s="33" t="str">
        <f>IF($B33="","",'３か月目'!P34+E34)</f>
        <v/>
      </c>
      <c r="Q34" s="77" t="str">
        <f t="shared" ref="Q34" si="99">IF(B33="","",IF(O34-(K34-P34)=0,0,ROUNDDOWN(((O34-K34)/(O34-P34)*100),3)))</f>
        <v/>
      </c>
      <c r="R34" s="139"/>
      <c r="S34" s="121"/>
      <c r="T34" s="122"/>
      <c r="U34" s="123"/>
    </row>
    <row r="35" spans="1:21" ht="9.9499999999999993" customHeight="1" x14ac:dyDescent="0.15">
      <c r="A35" s="142">
        <v>12</v>
      </c>
      <c r="B35" s="177" t="str">
        <f>IF('１か月目'!B35=0,"",'１か月目'!B35)</f>
        <v/>
      </c>
      <c r="C35" s="20" t="s">
        <v>12</v>
      </c>
      <c r="D35" s="42">
        <f>IF(B35="",0,D$13)</f>
        <v>0</v>
      </c>
      <c r="E35" s="43"/>
      <c r="F35" s="34" t="str">
        <f t="shared" ref="F35" si="100">IF($B35="","",(D35-(E35+G35+H35)))</f>
        <v/>
      </c>
      <c r="G35" s="43"/>
      <c r="H35" s="43"/>
      <c r="I35" s="79" t="str">
        <f t="shared" ref="I35" si="101">IF(B35="","",IF((D35-E35)=0,0,ROUNDDOWN(((F35/D35)*100),3)))</f>
        <v/>
      </c>
      <c r="J35" s="95" t="str">
        <f>'１か月目'!J35</f>
        <v/>
      </c>
      <c r="K35" s="32" t="str">
        <f>IF($B35="","",'３か月目'!K35+(E35+G35+H35))</f>
        <v/>
      </c>
      <c r="L35" s="32" t="str">
        <f>IF($B35="","",'３か月目'!L35-D35)</f>
        <v/>
      </c>
      <c r="M35" s="85" t="str">
        <f t="shared" ref="M35" si="102">IF(B35="","",IF((J35-K35)=0,0,ROUNDDOWN((((O35-K35)/J35)*100),3)))</f>
        <v/>
      </c>
      <c r="N35" s="116" t="str">
        <f t="shared" ref="N35" si="103">IF(B35="","",IF(AND(M35&gt;=80,M36&gt;=80),"可","不可"))</f>
        <v/>
      </c>
      <c r="O35" s="95">
        <f>'３か月目'!O35+D35</f>
        <v>0</v>
      </c>
      <c r="P35" s="32" t="str">
        <f>IF($B35="","",'３か月目'!P35+E35)</f>
        <v/>
      </c>
      <c r="Q35" s="76" t="str">
        <f t="shared" ref="Q35" si="104">IF(B35="","",IF(O35-(K35-P35)=0,0,ROUNDDOWN(((O35-K35)/(O35-P35)*100),3)))</f>
        <v/>
      </c>
      <c r="R35" s="138" t="str">
        <f t="shared" ref="R35" si="105">IF(B35="","",IF(Q35+Q36=0,0,ROUNDDOWN((((O35-K35)+(O36-K36))/((O35-P35)+(O36-P36))*100),3)))</f>
        <v/>
      </c>
      <c r="S35" s="118"/>
      <c r="T35" s="119"/>
      <c r="U35" s="120"/>
    </row>
    <row r="36" spans="1:21" ht="9.9499999999999993" customHeight="1" x14ac:dyDescent="0.15">
      <c r="A36" s="143"/>
      <c r="B36" s="178"/>
      <c r="C36" s="52" t="s">
        <v>13</v>
      </c>
      <c r="D36" s="44">
        <f>IF(B35="",0,D$14)</f>
        <v>0</v>
      </c>
      <c r="E36" s="45"/>
      <c r="F36" s="35" t="str">
        <f t="shared" ref="F36" si="106">IF($B35="","",(D36-(E36+G36+H36)))</f>
        <v/>
      </c>
      <c r="G36" s="45"/>
      <c r="H36" s="45"/>
      <c r="I36" s="80" t="str">
        <f t="shared" ref="I36" si="107">IF(B35="","",IF((D36-E36)=0,0,ROUNDDOWN(((F36/D36)*100),3)))</f>
        <v/>
      </c>
      <c r="J36" s="94" t="str">
        <f>'１か月目'!J36</f>
        <v/>
      </c>
      <c r="K36" s="33" t="str">
        <f>IF($B35="","",'３か月目'!K36+(E36+G36+H36))</f>
        <v/>
      </c>
      <c r="L36" s="33" t="str">
        <f>IF($B35="","",'３か月目'!L36-D36)</f>
        <v/>
      </c>
      <c r="M36" s="87" t="str">
        <f t="shared" ref="M36" si="108">IF(B35="","",IF((J36-K36)=0,0,ROUNDDOWN((((O36-K36)/J36)*100),3)))</f>
        <v/>
      </c>
      <c r="N36" s="117"/>
      <c r="O36" s="94">
        <f>'３か月目'!O36+D36</f>
        <v>0</v>
      </c>
      <c r="P36" s="33" t="str">
        <f>IF($B35="","",'３か月目'!P36+E36)</f>
        <v/>
      </c>
      <c r="Q36" s="77" t="str">
        <f t="shared" ref="Q36" si="109">IF(B35="","",IF(O36-(K36-P36)=0,0,ROUNDDOWN(((O36-K36)/(O36-P36)*100),3)))</f>
        <v/>
      </c>
      <c r="R36" s="139"/>
      <c r="S36" s="121"/>
      <c r="T36" s="122"/>
      <c r="U36" s="123"/>
    </row>
    <row r="37" spans="1:21" ht="9.9499999999999993" customHeight="1" x14ac:dyDescent="0.15">
      <c r="A37" s="142">
        <v>13</v>
      </c>
      <c r="B37" s="177" t="str">
        <f>IF('１か月目'!B37=0,"",'１か月目'!B37)</f>
        <v/>
      </c>
      <c r="C37" s="51" t="s">
        <v>12</v>
      </c>
      <c r="D37" s="46">
        <f>IF(B37="",0,D$13)</f>
        <v>0</v>
      </c>
      <c r="E37" s="47"/>
      <c r="F37" s="36" t="str">
        <f t="shared" ref="F37" si="110">IF($B37="","",(D37-(E37+G37+H37)))</f>
        <v/>
      </c>
      <c r="G37" s="47"/>
      <c r="H37" s="47"/>
      <c r="I37" s="81" t="str">
        <f t="shared" ref="I37" si="111">IF(B37="","",IF((D37-E37)=0,0,ROUNDDOWN(((F37/D37)*100),3)))</f>
        <v/>
      </c>
      <c r="J37" s="95" t="str">
        <f>'１か月目'!J37</f>
        <v/>
      </c>
      <c r="K37" s="32" t="str">
        <f>IF($B37="","",'３か月目'!K37+(E37+G37+H37))</f>
        <v/>
      </c>
      <c r="L37" s="32" t="str">
        <f>IF($B37="","",'３か月目'!L37-D37)</f>
        <v/>
      </c>
      <c r="M37" s="88" t="str">
        <f t="shared" ref="M37" si="112">IF(B37="","",IF((J37-K37)=0,0,ROUNDDOWN((((O37-K37)/J37)*100),3)))</f>
        <v/>
      </c>
      <c r="N37" s="116" t="str">
        <f t="shared" ref="N37" si="113">IF(B37="","",IF(AND(M37&gt;=80,M38&gt;=80),"可","不可"))</f>
        <v/>
      </c>
      <c r="O37" s="95">
        <f>'３か月目'!O37+D37</f>
        <v>0</v>
      </c>
      <c r="P37" s="32" t="str">
        <f>IF($B37="","",'３か月目'!P37+E37)</f>
        <v/>
      </c>
      <c r="Q37" s="76" t="str">
        <f t="shared" ref="Q37" si="114">IF(B37="","",IF(O37-(K37-P37)=0,0,ROUNDDOWN(((O37-K37)/(O37-P37)*100),3)))</f>
        <v/>
      </c>
      <c r="R37" s="138" t="str">
        <f t="shared" ref="R37" si="115">IF(B37="","",IF(Q37+Q38=0,0,ROUNDDOWN((((O37-K37)+(O38-K38))/((O37-P37)+(O38-P38))*100),3)))</f>
        <v/>
      </c>
      <c r="S37" s="118"/>
      <c r="T37" s="119"/>
      <c r="U37" s="120"/>
    </row>
    <row r="38" spans="1:21" ht="9.9499999999999993" customHeight="1" x14ac:dyDescent="0.15">
      <c r="A38" s="143"/>
      <c r="B38" s="178"/>
      <c r="C38" s="18" t="s">
        <v>13</v>
      </c>
      <c r="D38" s="48">
        <f>IF(B37="",0,D$14)</f>
        <v>0</v>
      </c>
      <c r="E38" s="41"/>
      <c r="F38" s="33" t="str">
        <f t="shared" ref="F38" si="116">IF($B37="","",(D38-(E38+G38+H38)))</f>
        <v/>
      </c>
      <c r="G38" s="41"/>
      <c r="H38" s="41"/>
      <c r="I38" s="77" t="str">
        <f t="shared" ref="I38" si="117">IF(B37="","",IF((D38-E38)=0,0,ROUNDDOWN(((F38/D38)*100),3)))</f>
        <v/>
      </c>
      <c r="J38" s="94" t="str">
        <f>'１か月目'!J38</f>
        <v/>
      </c>
      <c r="K38" s="33" t="str">
        <f>IF($B37="","",'３か月目'!K38+(E38+G38+H38))</f>
        <v/>
      </c>
      <c r="L38" s="33" t="str">
        <f>IF($B37="","",'３か月目'!L38-D38)</f>
        <v/>
      </c>
      <c r="M38" s="86" t="str">
        <f t="shared" ref="M38" si="118">IF(B37="","",IF((J38-K38)=0,0,ROUNDDOWN((((O38-K38)/J38)*100),3)))</f>
        <v/>
      </c>
      <c r="N38" s="117"/>
      <c r="O38" s="94">
        <f>'３か月目'!O38+D38</f>
        <v>0</v>
      </c>
      <c r="P38" s="33" t="str">
        <f>IF($B37="","",'３か月目'!P38+E38)</f>
        <v/>
      </c>
      <c r="Q38" s="77" t="str">
        <f t="shared" ref="Q38" si="119">IF(B37="","",IF(O38-(K38-P38)=0,0,ROUNDDOWN(((O38-K38)/(O38-P38)*100),3)))</f>
        <v/>
      </c>
      <c r="R38" s="139"/>
      <c r="S38" s="121"/>
      <c r="T38" s="122"/>
      <c r="U38" s="123"/>
    </row>
    <row r="39" spans="1:21" ht="9.9499999999999993" customHeight="1" x14ac:dyDescent="0.15">
      <c r="A39" s="142">
        <v>14</v>
      </c>
      <c r="B39" s="177" t="str">
        <f>IF('１か月目'!B39=0,"",'１か月目'!B39)</f>
        <v/>
      </c>
      <c r="C39" s="20" t="s">
        <v>12</v>
      </c>
      <c r="D39" s="42">
        <f>IF(B39="",0,D$13)</f>
        <v>0</v>
      </c>
      <c r="E39" s="43"/>
      <c r="F39" s="34" t="str">
        <f t="shared" ref="F39" si="120">IF($B39="","",(D39-(E39+G39+H39)))</f>
        <v/>
      </c>
      <c r="G39" s="43"/>
      <c r="H39" s="43"/>
      <c r="I39" s="79" t="str">
        <f t="shared" ref="I39" si="121">IF(B39="","",IF((D39-E39)=0,0,ROUNDDOWN(((F39/D39)*100),3)))</f>
        <v/>
      </c>
      <c r="J39" s="95" t="str">
        <f>'１か月目'!J39</f>
        <v/>
      </c>
      <c r="K39" s="32" t="str">
        <f>IF($B39="","",'３か月目'!K39+(E39+G39+H39))</f>
        <v/>
      </c>
      <c r="L39" s="32" t="str">
        <f>IF($B39="","",'３か月目'!L39-D39)</f>
        <v/>
      </c>
      <c r="M39" s="85" t="str">
        <f t="shared" ref="M39" si="122">IF(B39="","",IF((J39-K39)=0,0,ROUNDDOWN((((O39-K39)/J39)*100),3)))</f>
        <v/>
      </c>
      <c r="N39" s="116" t="str">
        <f t="shared" ref="N39" si="123">IF(B39="","",IF(AND(M39&gt;=80,M40&gt;=80),"可","不可"))</f>
        <v/>
      </c>
      <c r="O39" s="95">
        <f>'３か月目'!O39+D39</f>
        <v>0</v>
      </c>
      <c r="P39" s="32" t="str">
        <f>IF($B39="","",'３か月目'!P39+E39)</f>
        <v/>
      </c>
      <c r="Q39" s="76" t="str">
        <f t="shared" ref="Q39" si="124">IF(B39="","",IF(O39-(K39-P39)=0,0,ROUNDDOWN(((O39-K39)/(O39-P39)*100),3)))</f>
        <v/>
      </c>
      <c r="R39" s="138" t="str">
        <f t="shared" ref="R39" si="125">IF(B39="","",IF(Q39+Q40=0,0,ROUNDDOWN((((O39-K39)+(O40-K40))/((O39-P39)+(O40-P40))*100),3)))</f>
        <v/>
      </c>
      <c r="S39" s="118"/>
      <c r="T39" s="119"/>
      <c r="U39" s="120"/>
    </row>
    <row r="40" spans="1:21" ht="9.9499999999999993" customHeight="1" x14ac:dyDescent="0.15">
      <c r="A40" s="143"/>
      <c r="B40" s="178"/>
      <c r="C40" s="52" t="s">
        <v>13</v>
      </c>
      <c r="D40" s="44">
        <f>IF(B39="",0,D$14)</f>
        <v>0</v>
      </c>
      <c r="E40" s="45"/>
      <c r="F40" s="35" t="str">
        <f t="shared" ref="F40" si="126">IF($B39="","",(D40-(E40+G40+H40)))</f>
        <v/>
      </c>
      <c r="G40" s="45"/>
      <c r="H40" s="45"/>
      <c r="I40" s="80" t="str">
        <f t="shared" ref="I40" si="127">IF(B39="","",IF((D40-E40)=0,0,ROUNDDOWN(((F40/D40)*100),3)))</f>
        <v/>
      </c>
      <c r="J40" s="94" t="str">
        <f>'１か月目'!J40</f>
        <v/>
      </c>
      <c r="K40" s="33" t="str">
        <f>IF($B39="","",'３か月目'!K40+(E40+G40+H40))</f>
        <v/>
      </c>
      <c r="L40" s="33" t="str">
        <f>IF($B39="","",'３か月目'!L40-D40)</f>
        <v/>
      </c>
      <c r="M40" s="87" t="str">
        <f t="shared" ref="M40" si="128">IF(B39="","",IF((J40-K40)=0,0,ROUNDDOWN((((O40-K40)/J40)*100),3)))</f>
        <v/>
      </c>
      <c r="N40" s="117"/>
      <c r="O40" s="94">
        <f>'３か月目'!O40+D40</f>
        <v>0</v>
      </c>
      <c r="P40" s="33" t="str">
        <f>IF($B39="","",'３か月目'!P40+E40)</f>
        <v/>
      </c>
      <c r="Q40" s="77" t="str">
        <f t="shared" ref="Q40" si="129">IF(B39="","",IF(O40-(K40-P40)=0,0,ROUNDDOWN(((O40-K40)/(O40-P40)*100),3)))</f>
        <v/>
      </c>
      <c r="R40" s="139"/>
      <c r="S40" s="121"/>
      <c r="T40" s="122"/>
      <c r="U40" s="123"/>
    </row>
    <row r="41" spans="1:21" ht="9.9499999999999993" customHeight="1" x14ac:dyDescent="0.15">
      <c r="A41" s="142">
        <v>15</v>
      </c>
      <c r="B41" s="177" t="str">
        <f>IF('１か月目'!B41=0,"",'１か月目'!B41)</f>
        <v/>
      </c>
      <c r="C41" s="20" t="s">
        <v>12</v>
      </c>
      <c r="D41" s="46">
        <f>IF(B41="",0,D$13)</f>
        <v>0</v>
      </c>
      <c r="E41" s="47"/>
      <c r="F41" s="36" t="str">
        <f t="shared" ref="F41" si="130">IF($B41="","",(D41-(E41+G41+H41)))</f>
        <v/>
      </c>
      <c r="G41" s="47"/>
      <c r="H41" s="47"/>
      <c r="I41" s="81" t="str">
        <f t="shared" ref="I41" si="131">IF(B41="","",IF((D41-E41)=0,0,ROUNDDOWN(((F41/D41)*100),3)))</f>
        <v/>
      </c>
      <c r="J41" s="95" t="str">
        <f>'１か月目'!J41</f>
        <v/>
      </c>
      <c r="K41" s="32" t="str">
        <f>IF($B41="","",'３か月目'!K41+(E41+G41+H41))</f>
        <v/>
      </c>
      <c r="L41" s="32" t="str">
        <f>IF($B41="","",'３か月目'!L41-D41)</f>
        <v/>
      </c>
      <c r="M41" s="88" t="str">
        <f t="shared" ref="M41" si="132">IF(B41="","",IF((J41-K41)=0,0,ROUNDDOWN((((O41-K41)/J41)*100),3)))</f>
        <v/>
      </c>
      <c r="N41" s="116" t="str">
        <f t="shared" ref="N41" si="133">IF(B41="","",IF(AND(M41&gt;=80,M42&gt;=80),"可","不可"))</f>
        <v/>
      </c>
      <c r="O41" s="95">
        <f>'３か月目'!O41+D41</f>
        <v>0</v>
      </c>
      <c r="P41" s="32" t="str">
        <f>IF($B41="","",'３か月目'!P41+E41)</f>
        <v/>
      </c>
      <c r="Q41" s="76" t="str">
        <f t="shared" ref="Q41" si="134">IF(B41="","",IF(O41-(K41-P41)=0,0,ROUNDDOWN(((O41-K41)/(O41-P41)*100),3)))</f>
        <v/>
      </c>
      <c r="R41" s="138" t="str">
        <f t="shared" ref="R41" si="135">IF(B41="","",IF(Q41+Q42=0,0,ROUNDDOWN((((O41-K41)+(O42-K42))/((O41-P41)+(O42-P42))*100),3)))</f>
        <v/>
      </c>
      <c r="S41" s="118"/>
      <c r="T41" s="119"/>
      <c r="U41" s="120"/>
    </row>
    <row r="42" spans="1:21" ht="9.9499999999999993" customHeight="1" x14ac:dyDescent="0.15">
      <c r="A42" s="143"/>
      <c r="B42" s="178"/>
      <c r="C42" s="52" t="s">
        <v>13</v>
      </c>
      <c r="D42" s="48">
        <f>IF(B41="",0,D$14)</f>
        <v>0</v>
      </c>
      <c r="E42" s="41"/>
      <c r="F42" s="33" t="str">
        <f t="shared" ref="F42" si="136">IF($B41="","",(D42-(E42+G42+H42)))</f>
        <v/>
      </c>
      <c r="G42" s="41"/>
      <c r="H42" s="41"/>
      <c r="I42" s="77" t="str">
        <f t="shared" ref="I42" si="137">IF(B41="","",IF((D42-E42)=0,0,ROUNDDOWN(((F42/D42)*100),3)))</f>
        <v/>
      </c>
      <c r="J42" s="94" t="str">
        <f>'１か月目'!J42</f>
        <v/>
      </c>
      <c r="K42" s="33" t="str">
        <f>IF($B41="","",'３か月目'!K42+(E42+G42+H42))</f>
        <v/>
      </c>
      <c r="L42" s="33" t="str">
        <f>IF($B41="","",'３か月目'!L42-D42)</f>
        <v/>
      </c>
      <c r="M42" s="86" t="str">
        <f t="shared" ref="M42" si="138">IF(B41="","",IF((J42-K42)=0,0,ROUNDDOWN((((O42-K42)/J42)*100),3)))</f>
        <v/>
      </c>
      <c r="N42" s="117"/>
      <c r="O42" s="94">
        <f>'３か月目'!O42+D42</f>
        <v>0</v>
      </c>
      <c r="P42" s="33" t="str">
        <f>IF($B41="","",'３か月目'!P42+E42)</f>
        <v/>
      </c>
      <c r="Q42" s="77" t="str">
        <f t="shared" ref="Q42" si="139">IF(B41="","",IF(O42-(K42-P42)=0,0,ROUNDDOWN(((O42-K42)/(O42-P42)*100),3)))</f>
        <v/>
      </c>
      <c r="R42" s="139"/>
      <c r="S42" s="121"/>
      <c r="T42" s="122"/>
      <c r="U42" s="123"/>
    </row>
    <row r="43" spans="1:21" ht="9.9499999999999993" customHeight="1" x14ac:dyDescent="0.15">
      <c r="A43" s="142">
        <v>16</v>
      </c>
      <c r="B43" s="184" t="str">
        <f>IF('１か月目'!B43=0,"",'１か月目'!B43)</f>
        <v/>
      </c>
      <c r="C43" s="21" t="s">
        <v>12</v>
      </c>
      <c r="D43" s="49">
        <f>IF(B43="",0,D$13)</f>
        <v>0</v>
      </c>
      <c r="E43" s="50"/>
      <c r="F43" s="37" t="str">
        <f t="shared" ref="F43" si="140">IF($B43="","",(D43-(E43+G43+H43)))</f>
        <v/>
      </c>
      <c r="G43" s="50"/>
      <c r="H43" s="50"/>
      <c r="I43" s="82" t="str">
        <f t="shared" ref="I43" si="141">IF(B43="","",IF((D43-E43)=0,0,ROUNDDOWN(((F43/D43)*100),3)))</f>
        <v/>
      </c>
      <c r="J43" s="95" t="str">
        <f>'１か月目'!J43</f>
        <v/>
      </c>
      <c r="K43" s="32" t="str">
        <f>IF($B43="","",'３か月目'!K43+(E43+G43+H43))</f>
        <v/>
      </c>
      <c r="L43" s="32" t="str">
        <f>IF($B43="","",'３か月目'!L43-D43)</f>
        <v/>
      </c>
      <c r="M43" s="89" t="str">
        <f t="shared" ref="M43" si="142">IF(B43="","",IF((J43-K43)=0,0,ROUNDDOWN((((O43-K43)/J43)*100),3)))</f>
        <v/>
      </c>
      <c r="N43" s="163" t="str">
        <f t="shared" ref="N43" si="143">IF(B43="","",IF(AND(M43&gt;=80,M44&gt;=80),"可","不可"))</f>
        <v/>
      </c>
      <c r="O43" s="95">
        <f>'３か月目'!O43+D43</f>
        <v>0</v>
      </c>
      <c r="P43" s="32" t="str">
        <f>IF($B43="","",'３か月目'!P43+E43)</f>
        <v/>
      </c>
      <c r="Q43" s="76" t="str">
        <f t="shared" ref="Q43" si="144">IF(B43="","",IF(O43-(K43-P43)=0,0,ROUNDDOWN(((O43-K43)/(O43-P43)*100),3)))</f>
        <v/>
      </c>
      <c r="R43" s="138" t="str">
        <f t="shared" ref="R43" si="145">IF(B43="","",IF(Q43+Q44=0,0,ROUNDDOWN((((O43-K43)+(O44-K44))/((O43-P43)+(O44-P44))*100),3)))</f>
        <v/>
      </c>
      <c r="S43" s="164"/>
      <c r="T43" s="165"/>
      <c r="U43" s="166"/>
    </row>
    <row r="44" spans="1:21" ht="9.9499999999999993" customHeight="1" x14ac:dyDescent="0.15">
      <c r="A44" s="143"/>
      <c r="B44" s="178"/>
      <c r="C44" s="52" t="s">
        <v>13</v>
      </c>
      <c r="D44" s="44">
        <f>IF(B43="",0,D$14)</f>
        <v>0</v>
      </c>
      <c r="E44" s="45"/>
      <c r="F44" s="35" t="str">
        <f t="shared" ref="F44" si="146">IF($B43="","",(D44-(E44+G44+H44)))</f>
        <v/>
      </c>
      <c r="G44" s="45"/>
      <c r="H44" s="45"/>
      <c r="I44" s="80" t="str">
        <f t="shared" ref="I44" si="147">IF(B43="","",IF((D44-E44)=0,0,ROUNDDOWN(((F44/D44)*100),3)))</f>
        <v/>
      </c>
      <c r="J44" s="94" t="str">
        <f>'１か月目'!J44</f>
        <v/>
      </c>
      <c r="K44" s="33" t="str">
        <f>IF($B43="","",'３か月目'!K44+(E44+G44+H44))</f>
        <v/>
      </c>
      <c r="L44" s="33" t="str">
        <f>IF($B43="","",'３か月目'!L44-D44)</f>
        <v/>
      </c>
      <c r="M44" s="87" t="str">
        <f t="shared" ref="M44" si="148">IF(B43="","",IF((J44-K44)=0,0,ROUNDDOWN((((O44-K44)/J44)*100),3)))</f>
        <v/>
      </c>
      <c r="N44" s="117"/>
      <c r="O44" s="94">
        <f>'３か月目'!O44+D44</f>
        <v>0</v>
      </c>
      <c r="P44" s="33" t="str">
        <f>IF($B43="","",'３か月目'!P44+E44)</f>
        <v/>
      </c>
      <c r="Q44" s="77" t="str">
        <f t="shared" ref="Q44" si="149">IF(B43="","",IF(O44-(K44-P44)=0,0,ROUNDDOWN(((O44-K44)/(O44-P44)*100),3)))</f>
        <v/>
      </c>
      <c r="R44" s="139"/>
      <c r="S44" s="121"/>
      <c r="T44" s="122"/>
      <c r="U44" s="123"/>
    </row>
    <row r="45" spans="1:21" ht="9.9499999999999993" customHeight="1" x14ac:dyDescent="0.15">
      <c r="A45" s="142">
        <v>17</v>
      </c>
      <c r="B45" s="177" t="str">
        <f>IF('１か月目'!B45=0,"",'１か月目'!B45)</f>
        <v/>
      </c>
      <c r="C45" s="51" t="s">
        <v>12</v>
      </c>
      <c r="D45" s="46">
        <f>IF(B45="",0,D$13)</f>
        <v>0</v>
      </c>
      <c r="E45" s="47"/>
      <c r="F45" s="36" t="str">
        <f t="shared" ref="F45" si="150">IF($B45="","",(D45-(E45+G45+H45)))</f>
        <v/>
      </c>
      <c r="G45" s="47"/>
      <c r="H45" s="47"/>
      <c r="I45" s="81" t="str">
        <f t="shared" ref="I45" si="151">IF(B45="","",IF((D45-E45)=0,0,ROUNDDOWN(((F45/D45)*100),3)))</f>
        <v/>
      </c>
      <c r="J45" s="95" t="str">
        <f>'１か月目'!J45</f>
        <v/>
      </c>
      <c r="K45" s="32" t="str">
        <f>IF($B45="","",'３か月目'!K45+(E45+G45+H45))</f>
        <v/>
      </c>
      <c r="L45" s="32" t="str">
        <f>IF($B45="","",'３か月目'!L45-D45)</f>
        <v/>
      </c>
      <c r="M45" s="88" t="str">
        <f t="shared" ref="M45" si="152">IF(B45="","",IF((J45-K45)=0,0,ROUNDDOWN((((O45-K45)/J45)*100),3)))</f>
        <v/>
      </c>
      <c r="N45" s="116" t="str">
        <f t="shared" ref="N45" si="153">IF(B45="","",IF(AND(M45&gt;=80,M46&gt;=80),"可","不可"))</f>
        <v/>
      </c>
      <c r="O45" s="95">
        <f>'３か月目'!O45+D45</f>
        <v>0</v>
      </c>
      <c r="P45" s="32" t="str">
        <f>IF($B45="","",'３か月目'!P45+E45)</f>
        <v/>
      </c>
      <c r="Q45" s="76" t="str">
        <f t="shared" ref="Q45" si="154">IF(B45="","",IF(O45-(K45-P45)=0,0,ROUNDDOWN(((O45-K45)/(O45-P45)*100),3)))</f>
        <v/>
      </c>
      <c r="R45" s="138" t="str">
        <f t="shared" ref="R45" si="155">IF(B45="","",IF(Q45+Q46=0,0,ROUNDDOWN((((O45-K45)+(O46-K46))/((O45-P45)+(O46-P46))*100),3)))</f>
        <v/>
      </c>
      <c r="S45" s="118"/>
      <c r="T45" s="119"/>
      <c r="U45" s="120"/>
    </row>
    <row r="46" spans="1:21" ht="9.9499999999999993" customHeight="1" x14ac:dyDescent="0.15">
      <c r="A46" s="143"/>
      <c r="B46" s="178"/>
      <c r="C46" s="18" t="s">
        <v>13</v>
      </c>
      <c r="D46" s="48">
        <f>IF(B45="",0,D$14)</f>
        <v>0</v>
      </c>
      <c r="E46" s="41"/>
      <c r="F46" s="33" t="str">
        <f t="shared" ref="F46" si="156">IF($B45="","",(D46-(E46+G46+H46)))</f>
        <v/>
      </c>
      <c r="G46" s="41"/>
      <c r="H46" s="41"/>
      <c r="I46" s="77" t="str">
        <f t="shared" ref="I46" si="157">IF(B45="","",IF((D46-E46)=0,0,ROUNDDOWN(((F46/D46)*100),3)))</f>
        <v/>
      </c>
      <c r="J46" s="94" t="str">
        <f>'１か月目'!J46</f>
        <v/>
      </c>
      <c r="K46" s="33" t="str">
        <f>IF($B45="","",'３か月目'!K46+(E46+G46+H46))</f>
        <v/>
      </c>
      <c r="L46" s="33" t="str">
        <f>IF($B45="","",'３か月目'!L46-D46)</f>
        <v/>
      </c>
      <c r="M46" s="86" t="str">
        <f t="shared" ref="M46" si="158">IF(B45="","",IF((J46-K46)=0,0,ROUNDDOWN((((O46-K46)/J46)*100),3)))</f>
        <v/>
      </c>
      <c r="N46" s="117"/>
      <c r="O46" s="94">
        <f>'３か月目'!O46+D46</f>
        <v>0</v>
      </c>
      <c r="P46" s="33" t="str">
        <f>IF($B45="","",'３か月目'!P46+E46)</f>
        <v/>
      </c>
      <c r="Q46" s="77" t="str">
        <f t="shared" ref="Q46" si="159">IF(B45="","",IF(O46-(K46-P46)=0,0,ROUNDDOWN(((O46-K46)/(O46-P46)*100),3)))</f>
        <v/>
      </c>
      <c r="R46" s="139"/>
      <c r="S46" s="121"/>
      <c r="T46" s="122"/>
      <c r="U46" s="123"/>
    </row>
    <row r="47" spans="1:21" ht="9.9499999999999993" customHeight="1" x14ac:dyDescent="0.15">
      <c r="A47" s="142">
        <v>18</v>
      </c>
      <c r="B47" s="177" t="str">
        <f>IF('１か月目'!B47=0,"",'１か月目'!B47)</f>
        <v/>
      </c>
      <c r="C47" s="20" t="s">
        <v>12</v>
      </c>
      <c r="D47" s="42">
        <f>IF(B47="",0,D$13)</f>
        <v>0</v>
      </c>
      <c r="E47" s="43"/>
      <c r="F47" s="34" t="str">
        <f t="shared" ref="F47" si="160">IF($B47="","",(D47-(E47+G47+H47)))</f>
        <v/>
      </c>
      <c r="G47" s="43"/>
      <c r="H47" s="43"/>
      <c r="I47" s="79" t="str">
        <f t="shared" ref="I47" si="161">IF(B47="","",IF((D47-E47)=0,0,ROUNDDOWN(((F47/D47)*100),3)))</f>
        <v/>
      </c>
      <c r="J47" s="95" t="str">
        <f>'１か月目'!J47</f>
        <v/>
      </c>
      <c r="K47" s="32" t="str">
        <f>IF($B47="","",'３か月目'!K47+(E47+G47+H47))</f>
        <v/>
      </c>
      <c r="L47" s="32" t="str">
        <f>IF($B47="","",'３か月目'!L47-D47)</f>
        <v/>
      </c>
      <c r="M47" s="85" t="str">
        <f t="shared" ref="M47" si="162">IF(B47="","",IF((J47-K47)=0,0,ROUNDDOWN((((O47-K47)/J47)*100),3)))</f>
        <v/>
      </c>
      <c r="N47" s="116" t="str">
        <f t="shared" ref="N47" si="163">IF(B47="","",IF(AND(M47&gt;=80,M48&gt;=80),"可","不可"))</f>
        <v/>
      </c>
      <c r="O47" s="95">
        <f>'３か月目'!O47+D47</f>
        <v>0</v>
      </c>
      <c r="P47" s="32" t="str">
        <f>IF($B47="","",'３か月目'!P47+E47)</f>
        <v/>
      </c>
      <c r="Q47" s="76" t="str">
        <f t="shared" ref="Q47" si="164">IF(B47="","",IF(O47-(K47-P47)=0,0,ROUNDDOWN(((O47-K47)/(O47-P47)*100),3)))</f>
        <v/>
      </c>
      <c r="R47" s="138" t="str">
        <f t="shared" ref="R47" si="165">IF(B47="","",IF(Q47+Q48=0,0,ROUNDDOWN((((O47-K47)+(O48-K48))/((O47-P47)+(O48-P48))*100),3)))</f>
        <v/>
      </c>
      <c r="S47" s="118"/>
      <c r="T47" s="119"/>
      <c r="U47" s="120"/>
    </row>
    <row r="48" spans="1:21" ht="9.9499999999999993" customHeight="1" x14ac:dyDescent="0.15">
      <c r="A48" s="143"/>
      <c r="B48" s="178"/>
      <c r="C48" s="52" t="s">
        <v>13</v>
      </c>
      <c r="D48" s="44">
        <f>IF(B47="",0,D$14)</f>
        <v>0</v>
      </c>
      <c r="E48" s="45"/>
      <c r="F48" s="35" t="str">
        <f t="shared" ref="F48" si="166">IF($B47="","",(D48-(E48+G48+H48)))</f>
        <v/>
      </c>
      <c r="G48" s="45"/>
      <c r="H48" s="45"/>
      <c r="I48" s="80" t="str">
        <f t="shared" ref="I48" si="167">IF(B47="","",IF((D48-E48)=0,0,ROUNDDOWN(((F48/D48)*100),3)))</f>
        <v/>
      </c>
      <c r="J48" s="94" t="str">
        <f>'１か月目'!J48</f>
        <v/>
      </c>
      <c r="K48" s="33" t="str">
        <f>IF($B47="","",'３か月目'!K48+(E48+G48+H48))</f>
        <v/>
      </c>
      <c r="L48" s="33" t="str">
        <f>IF($B47="","",'３か月目'!L48-D48)</f>
        <v/>
      </c>
      <c r="M48" s="87" t="str">
        <f t="shared" ref="M48" si="168">IF(B47="","",IF((J48-K48)=0,0,ROUNDDOWN((((O48-K48)/J48)*100),3)))</f>
        <v/>
      </c>
      <c r="N48" s="117"/>
      <c r="O48" s="94">
        <f>'３か月目'!O48+D48</f>
        <v>0</v>
      </c>
      <c r="P48" s="33" t="str">
        <f>IF($B47="","",'３か月目'!P48+E48)</f>
        <v/>
      </c>
      <c r="Q48" s="77" t="str">
        <f t="shared" ref="Q48" si="169">IF(B47="","",IF(O48-(K48-P48)=0,0,ROUNDDOWN(((O48-K48)/(O48-P48)*100),3)))</f>
        <v/>
      </c>
      <c r="R48" s="139"/>
      <c r="S48" s="121"/>
      <c r="T48" s="122"/>
      <c r="U48" s="123"/>
    </row>
    <row r="49" spans="1:21" ht="9.9499999999999993" customHeight="1" x14ac:dyDescent="0.15">
      <c r="A49" s="142">
        <v>19</v>
      </c>
      <c r="B49" s="177" t="str">
        <f>IF('１か月目'!B49=0,"",'１か月目'!B49)</f>
        <v/>
      </c>
      <c r="C49" s="51" t="s">
        <v>12</v>
      </c>
      <c r="D49" s="46">
        <f>IF(B49="",0,D$13)</f>
        <v>0</v>
      </c>
      <c r="E49" s="47"/>
      <c r="F49" s="36" t="str">
        <f t="shared" ref="F49" si="170">IF($B49="","",(D49-(E49+G49+H49)))</f>
        <v/>
      </c>
      <c r="G49" s="47"/>
      <c r="H49" s="47"/>
      <c r="I49" s="81" t="str">
        <f t="shared" ref="I49" si="171">IF(B49="","",IF((D49-E49)=0,0,ROUNDDOWN(((F49/D49)*100),3)))</f>
        <v/>
      </c>
      <c r="J49" s="95" t="str">
        <f>'１か月目'!J49</f>
        <v/>
      </c>
      <c r="K49" s="32" t="str">
        <f>IF($B49="","",'３か月目'!K49+(E49+G49+H49))</f>
        <v/>
      </c>
      <c r="L49" s="32" t="str">
        <f>IF($B49="","",'３か月目'!L49-D49)</f>
        <v/>
      </c>
      <c r="M49" s="88" t="str">
        <f t="shared" ref="M49" si="172">IF(B49="","",IF((J49-K49)=0,0,ROUNDDOWN((((O49-K49)/J49)*100),3)))</f>
        <v/>
      </c>
      <c r="N49" s="116" t="str">
        <f t="shared" ref="N49" si="173">IF(B49="","",IF(AND(M49&gt;=80,M50&gt;=80),"可","不可"))</f>
        <v/>
      </c>
      <c r="O49" s="95">
        <f>'３か月目'!O49+D49</f>
        <v>0</v>
      </c>
      <c r="P49" s="32" t="str">
        <f>IF($B49="","",'３か月目'!P49+E49)</f>
        <v/>
      </c>
      <c r="Q49" s="76" t="str">
        <f t="shared" ref="Q49" si="174">IF(B49="","",IF(O49-(K49-P49)=0,0,ROUNDDOWN(((O49-K49)/(O49-P49)*100),3)))</f>
        <v/>
      </c>
      <c r="R49" s="138" t="str">
        <f t="shared" ref="R49" si="175">IF(B49="","",IF(Q49+Q50=0,0,ROUNDDOWN((((O49-K49)+(O50-K50))/((O49-P49)+(O50-P50))*100),3)))</f>
        <v/>
      </c>
      <c r="S49" s="118"/>
      <c r="T49" s="119"/>
      <c r="U49" s="120"/>
    </row>
    <row r="50" spans="1:21" ht="9.9499999999999993" customHeight="1" x14ac:dyDescent="0.15">
      <c r="A50" s="143"/>
      <c r="B50" s="178"/>
      <c r="C50" s="18" t="s">
        <v>13</v>
      </c>
      <c r="D50" s="48">
        <f>IF(B49="",0,D$14)</f>
        <v>0</v>
      </c>
      <c r="E50" s="41"/>
      <c r="F50" s="33" t="str">
        <f t="shared" ref="F50" si="176">IF($B49="","",(D50-(E50+G50+H50)))</f>
        <v/>
      </c>
      <c r="G50" s="41"/>
      <c r="H50" s="41"/>
      <c r="I50" s="77" t="str">
        <f t="shared" ref="I50" si="177">IF(B49="","",IF((D50-E50)=0,0,ROUNDDOWN(((F50/D50)*100),3)))</f>
        <v/>
      </c>
      <c r="J50" s="94" t="str">
        <f>'１か月目'!J50</f>
        <v/>
      </c>
      <c r="K50" s="33" t="str">
        <f>IF($B49="","",'３か月目'!K50+(E50+G50+H50))</f>
        <v/>
      </c>
      <c r="L50" s="33" t="str">
        <f>IF($B49="","",'３か月目'!L50-D50)</f>
        <v/>
      </c>
      <c r="M50" s="86" t="str">
        <f t="shared" ref="M50" si="178">IF(B49="","",IF((J50-K50)=0,0,ROUNDDOWN((((O50-K50)/J50)*100),3)))</f>
        <v/>
      </c>
      <c r="N50" s="117"/>
      <c r="O50" s="94">
        <f>'３か月目'!O50+D50</f>
        <v>0</v>
      </c>
      <c r="P50" s="33" t="str">
        <f>IF($B49="","",'３か月目'!P50+E50)</f>
        <v/>
      </c>
      <c r="Q50" s="77" t="str">
        <f t="shared" ref="Q50" si="179">IF(B49="","",IF(O50-(K50-P50)=0,0,ROUNDDOWN(((O50-K50)/(O50-P50)*100),3)))</f>
        <v/>
      </c>
      <c r="R50" s="139"/>
      <c r="S50" s="121"/>
      <c r="T50" s="122"/>
      <c r="U50" s="123"/>
    </row>
    <row r="51" spans="1:21" ht="9.9499999999999993" customHeight="1" x14ac:dyDescent="0.15">
      <c r="A51" s="142">
        <v>20</v>
      </c>
      <c r="B51" s="177" t="str">
        <f>IF('１か月目'!B51=0,"",'１か月目'!B51)</f>
        <v/>
      </c>
      <c r="C51" s="20" t="s">
        <v>12</v>
      </c>
      <c r="D51" s="46">
        <f>IF(B51="",0,D$13)</f>
        <v>0</v>
      </c>
      <c r="E51" s="47"/>
      <c r="F51" s="36" t="str">
        <f t="shared" ref="F51" si="180">IF($B51="","",(D51-(E51+G51+H51)))</f>
        <v/>
      </c>
      <c r="G51" s="47"/>
      <c r="H51" s="47"/>
      <c r="I51" s="81" t="str">
        <f t="shared" ref="I51" si="181">IF(B51="","",IF((D51-E51)=0,0,ROUNDDOWN(((F51/D51)*100),3)))</f>
        <v/>
      </c>
      <c r="J51" s="95" t="str">
        <f>'１か月目'!J51</f>
        <v/>
      </c>
      <c r="K51" s="32" t="str">
        <f>IF($B51="","",'３か月目'!K51+(E51+G51+H51))</f>
        <v/>
      </c>
      <c r="L51" s="32" t="str">
        <f>IF($B51="","",'３か月目'!L51-D51)</f>
        <v/>
      </c>
      <c r="M51" s="88" t="str">
        <f t="shared" ref="M51" si="182">IF(B51="","",IF((J51-K51)=0,0,ROUNDDOWN((((O51-K51)/J51)*100),3)))</f>
        <v/>
      </c>
      <c r="N51" s="116" t="str">
        <f t="shared" ref="N51" si="183">IF(B51="","",IF(AND(M51&gt;=80,M52&gt;=80),"可","不可"))</f>
        <v/>
      </c>
      <c r="O51" s="95">
        <f>'３か月目'!O51+D51</f>
        <v>0</v>
      </c>
      <c r="P51" s="32" t="str">
        <f>IF($B51="","",'３か月目'!P51+E51)</f>
        <v/>
      </c>
      <c r="Q51" s="76" t="str">
        <f t="shared" ref="Q51" si="184">IF(B51="","",IF(O51-(K51-P51)=0,0,ROUNDDOWN(((O51-K51)/(O51-P51)*100),3)))</f>
        <v/>
      </c>
      <c r="R51" s="138" t="str">
        <f t="shared" ref="R51" si="185">IF(B51="","",IF(Q51+Q52=0,0,ROUNDDOWN((((O51-K51)+(O52-K52))/((O51-P51)+(O52-P52))*100),3)))</f>
        <v/>
      </c>
      <c r="S51" s="118"/>
      <c r="T51" s="119"/>
      <c r="U51" s="120"/>
    </row>
    <row r="52" spans="1:21" ht="9.9499999999999993" customHeight="1" x14ac:dyDescent="0.15">
      <c r="A52" s="143"/>
      <c r="B52" s="178"/>
      <c r="C52" s="52" t="s">
        <v>13</v>
      </c>
      <c r="D52" s="48">
        <f>IF(B51="",0,D$14)</f>
        <v>0</v>
      </c>
      <c r="E52" s="19"/>
      <c r="F52" s="33" t="str">
        <f t="shared" ref="F52" si="186">IF($B51="","",(D52-(E52+G52+H52)))</f>
        <v/>
      </c>
      <c r="G52" s="19"/>
      <c r="H52" s="19"/>
      <c r="I52" s="83" t="str">
        <f t="shared" ref="I52" si="187">IF(B51="","",IF((D52-E52)=0,0,ROUNDDOWN(((F52/D52)*100),3)))</f>
        <v/>
      </c>
      <c r="J52" s="94" t="str">
        <f>'１か月目'!J52</f>
        <v/>
      </c>
      <c r="K52" s="33" t="str">
        <f>IF($B51="","",'３か月目'!K52+(E52+G52+H52))</f>
        <v/>
      </c>
      <c r="L52" s="33" t="str">
        <f>IF($B51="","",'３か月目'!L52-D52)</f>
        <v/>
      </c>
      <c r="M52" s="90" t="str">
        <f t="shared" ref="M52" si="188">IF(B51="","",IF((J52-K52)=0,0,ROUNDDOWN((((O52-K52)/J52)*100),3)))</f>
        <v/>
      </c>
      <c r="N52" s="117"/>
      <c r="O52" s="94">
        <f>'３か月目'!O52+D52</f>
        <v>0</v>
      </c>
      <c r="P52" s="33" t="str">
        <f>IF($B51="","",'３か月目'!P52+E52)</f>
        <v/>
      </c>
      <c r="Q52" s="77" t="str">
        <f t="shared" ref="Q52" si="189">IF(B51="","",IF(O52-(K52-P52)=0,0,ROUNDDOWN(((O52-K52)/(O52-P52)*100),3)))</f>
        <v/>
      </c>
      <c r="R52" s="139"/>
      <c r="S52" s="121"/>
      <c r="T52" s="122"/>
      <c r="U52" s="123"/>
    </row>
    <row r="53" spans="1:21" ht="11.1" customHeight="1" x14ac:dyDescent="0.15">
      <c r="A53" s="28" t="s">
        <v>42</v>
      </c>
      <c r="B53" s="28"/>
      <c r="C53" s="29"/>
      <c r="D53" s="29"/>
      <c r="E53" s="29"/>
      <c r="F53" s="29"/>
      <c r="G53" s="29"/>
      <c r="H53" s="29"/>
      <c r="I53" s="29"/>
      <c r="J53" s="29"/>
      <c r="K53" s="29"/>
      <c r="L53" s="29"/>
      <c r="M53" s="29"/>
      <c r="N53" s="29"/>
      <c r="O53" s="29"/>
      <c r="P53" s="29"/>
      <c r="Q53" s="29"/>
      <c r="R53" s="29"/>
      <c r="S53" s="29"/>
      <c r="T53" s="29"/>
      <c r="U53" s="107" t="s">
        <v>14</v>
      </c>
    </row>
    <row r="54" spans="1:21" ht="11.1" customHeight="1" x14ac:dyDescent="0.15">
      <c r="A54" s="28" t="s">
        <v>41</v>
      </c>
      <c r="B54" s="28"/>
      <c r="C54" s="29"/>
      <c r="D54" s="29"/>
      <c r="E54" s="29"/>
      <c r="F54" s="29"/>
      <c r="G54" s="29"/>
      <c r="H54" s="29"/>
      <c r="I54" s="29"/>
      <c r="J54" s="29"/>
      <c r="K54" s="29"/>
      <c r="L54" s="29"/>
      <c r="M54" s="29"/>
      <c r="N54" s="29"/>
      <c r="O54" s="29"/>
      <c r="P54" s="29"/>
      <c r="Q54" s="29"/>
      <c r="R54" s="29"/>
      <c r="S54" s="29"/>
      <c r="T54" s="29"/>
      <c r="U54" s="29"/>
    </row>
    <row r="55" spans="1:21" ht="11.1" customHeight="1" x14ac:dyDescent="0.15">
      <c r="A55" s="28" t="s">
        <v>40</v>
      </c>
      <c r="B55" s="28"/>
      <c r="C55" s="29"/>
      <c r="D55" s="29"/>
      <c r="E55" s="29"/>
      <c r="F55" s="29"/>
      <c r="G55" s="29"/>
      <c r="H55" s="29"/>
      <c r="I55" s="29"/>
      <c r="J55" s="29"/>
      <c r="K55" s="29"/>
      <c r="L55" s="29"/>
      <c r="M55" s="29"/>
      <c r="N55" s="29"/>
      <c r="O55" s="29"/>
      <c r="P55" s="29"/>
      <c r="Q55" s="29"/>
      <c r="R55" s="29"/>
      <c r="S55" s="29"/>
      <c r="T55" s="29"/>
      <c r="U55" s="29"/>
    </row>
    <row r="56" spans="1:21" ht="11.1" customHeight="1" x14ac:dyDescent="0.15">
      <c r="A56" s="28" t="s">
        <v>44</v>
      </c>
    </row>
  </sheetData>
  <sheetProtection sheet="1" selectLockedCells="1"/>
  <mergeCells count="117">
    <mergeCell ref="N13:N14"/>
    <mergeCell ref="S13:U14"/>
    <mergeCell ref="N15:N16"/>
    <mergeCell ref="S15:U16"/>
    <mergeCell ref="N17:N18"/>
    <mergeCell ref="S17:U18"/>
    <mergeCell ref="N19:N20"/>
    <mergeCell ref="S19:U20"/>
    <mergeCell ref="N21:N22"/>
    <mergeCell ref="S21:U22"/>
    <mergeCell ref="R15:R16"/>
    <mergeCell ref="R17:R18"/>
    <mergeCell ref="R19:R20"/>
    <mergeCell ref="R21:R22"/>
    <mergeCell ref="N47:N48"/>
    <mergeCell ref="S47:U48"/>
    <mergeCell ref="N49:N50"/>
    <mergeCell ref="S49:U50"/>
    <mergeCell ref="N43:N44"/>
    <mergeCell ref="S43:U44"/>
    <mergeCell ref="N45:N46"/>
    <mergeCell ref="S45:U46"/>
    <mergeCell ref="N23:N24"/>
    <mergeCell ref="R41:R42"/>
    <mergeCell ref="R43:R44"/>
    <mergeCell ref="R45:R46"/>
    <mergeCell ref="R47:R48"/>
    <mergeCell ref="R49:R50"/>
    <mergeCell ref="R23:R24"/>
    <mergeCell ref="R25:R26"/>
    <mergeCell ref="R27:R28"/>
    <mergeCell ref="R29:R30"/>
    <mergeCell ref="R31:R32"/>
    <mergeCell ref="S41:U42"/>
    <mergeCell ref="N51:N52"/>
    <mergeCell ref="S51:U52"/>
    <mergeCell ref="R51:R52"/>
    <mergeCell ref="A1:U2"/>
    <mergeCell ref="D4:J4"/>
    <mergeCell ref="D5:F5"/>
    <mergeCell ref="H5:J5"/>
    <mergeCell ref="D6:F6"/>
    <mergeCell ref="G6:J6"/>
    <mergeCell ref="S7:U7"/>
    <mergeCell ref="J10:N10"/>
    <mergeCell ref="S10:U10"/>
    <mergeCell ref="S11:U12"/>
    <mergeCell ref="A43:A44"/>
    <mergeCell ref="B43:B44"/>
    <mergeCell ref="A45:A46"/>
    <mergeCell ref="A51:A52"/>
    <mergeCell ref="B51:B52"/>
    <mergeCell ref="A47:A48"/>
    <mergeCell ref="B47:B48"/>
    <mergeCell ref="A49:A50"/>
    <mergeCell ref="B49:B50"/>
    <mergeCell ref="B45:B46"/>
    <mergeCell ref="R13:R14"/>
    <mergeCell ref="B10:B12"/>
    <mergeCell ref="C10:C12"/>
    <mergeCell ref="D10:I10"/>
    <mergeCell ref="B17:B18"/>
    <mergeCell ref="A13:A14"/>
    <mergeCell ref="B13:B14"/>
    <mergeCell ref="A10:A12"/>
    <mergeCell ref="A15:A16"/>
    <mergeCell ref="B15:B16"/>
    <mergeCell ref="A17:A18"/>
    <mergeCell ref="A25:A26"/>
    <mergeCell ref="B25:B26"/>
    <mergeCell ref="A19:A20"/>
    <mergeCell ref="B19:B20"/>
    <mergeCell ref="A21:A22"/>
    <mergeCell ref="B21:B22"/>
    <mergeCell ref="N25:N26"/>
    <mergeCell ref="S25:U26"/>
    <mergeCell ref="B31:B32"/>
    <mergeCell ref="S23:U24"/>
    <mergeCell ref="A23:A24"/>
    <mergeCell ref="B23:B24"/>
    <mergeCell ref="A33:A34"/>
    <mergeCell ref="B33:B34"/>
    <mergeCell ref="A31:A32"/>
    <mergeCell ref="A27:A28"/>
    <mergeCell ref="B27:B28"/>
    <mergeCell ref="A29:A30"/>
    <mergeCell ref="B29:B30"/>
    <mergeCell ref="N27:N28"/>
    <mergeCell ref="S27:U28"/>
    <mergeCell ref="N29:N30"/>
    <mergeCell ref="S29:U30"/>
    <mergeCell ref="N31:N32"/>
    <mergeCell ref="R33:R34"/>
    <mergeCell ref="O10:R10"/>
    <mergeCell ref="O4:U4"/>
    <mergeCell ref="O5:U5"/>
    <mergeCell ref="A41:A42"/>
    <mergeCell ref="B41:B42"/>
    <mergeCell ref="A35:A36"/>
    <mergeCell ref="B35:B36"/>
    <mergeCell ref="A37:A38"/>
    <mergeCell ref="B37:B38"/>
    <mergeCell ref="S31:U32"/>
    <mergeCell ref="N33:N34"/>
    <mergeCell ref="S33:U34"/>
    <mergeCell ref="A39:A40"/>
    <mergeCell ref="B39:B40"/>
    <mergeCell ref="N35:N36"/>
    <mergeCell ref="S35:U36"/>
    <mergeCell ref="N37:N38"/>
    <mergeCell ref="S37:U38"/>
    <mergeCell ref="N39:N40"/>
    <mergeCell ref="S39:U40"/>
    <mergeCell ref="R35:R36"/>
    <mergeCell ref="R37:R38"/>
    <mergeCell ref="R39:R40"/>
    <mergeCell ref="N41:N42"/>
  </mergeCells>
  <phoneticPr fontId="9"/>
  <dataValidations count="1">
    <dataValidation type="whole" imeMode="off" operator="greaterThanOrEqual" allowBlank="1" showInputMessage="1" showErrorMessage="1" error="数字で入力してください" sqref="G13:H52 D13:E52" xr:uid="{00000000-0002-0000-0300-000000000000}">
      <formula1>0</formula1>
    </dataValidation>
  </dataValidations>
  <printOptions horizontalCentered="1" verticalCentered="1"/>
  <pageMargins left="0.39370078740157483" right="0.39370078740157483" top="0.39370078740157483" bottom="0.39370078740157483" header="0.31496062992125984" footer="0.31496062992125984"/>
  <pageSetup paperSize="9" orientation="landscape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5" tint="0.59999389629810485"/>
    <pageSetUpPr fitToPage="1"/>
  </sheetPr>
  <dimension ref="A1:U56"/>
  <sheetViews>
    <sheetView zoomScaleNormal="100" zoomScaleSheetLayoutView="100" workbookViewId="0">
      <selection activeCell="D13" sqref="D13"/>
    </sheetView>
  </sheetViews>
  <sheetFormatPr defaultRowHeight="13.5" x14ac:dyDescent="0.15"/>
  <cols>
    <col min="1" max="1" width="3.625" style="1" customWidth="1"/>
    <col min="2" max="2" width="12.625" style="1" customWidth="1"/>
    <col min="3" max="3" width="5.625" style="1" customWidth="1"/>
    <col min="4" max="21" width="6.625" style="1" customWidth="1"/>
    <col min="22" max="16384" width="9" style="1"/>
  </cols>
  <sheetData>
    <row r="1" spans="1:21" ht="12" customHeight="1" x14ac:dyDescent="0.15">
      <c r="A1" s="185" t="s">
        <v>9</v>
      </c>
      <c r="B1" s="185"/>
      <c r="C1" s="185"/>
      <c r="D1" s="185"/>
      <c r="E1" s="185"/>
      <c r="F1" s="185"/>
      <c r="G1" s="185"/>
      <c r="H1" s="185"/>
      <c r="I1" s="185"/>
      <c r="J1" s="185"/>
      <c r="K1" s="185"/>
      <c r="L1" s="185"/>
      <c r="M1" s="185"/>
      <c r="N1" s="185"/>
      <c r="O1" s="185"/>
      <c r="P1" s="185"/>
      <c r="Q1" s="185"/>
      <c r="R1" s="185"/>
      <c r="S1" s="185"/>
      <c r="T1" s="185"/>
      <c r="U1" s="185"/>
    </row>
    <row r="2" spans="1:21" ht="12" customHeight="1" x14ac:dyDescent="0.15">
      <c r="A2" s="185"/>
      <c r="B2" s="185"/>
      <c r="C2" s="185"/>
      <c r="D2" s="185"/>
      <c r="E2" s="185"/>
      <c r="F2" s="185"/>
      <c r="G2" s="185"/>
      <c r="H2" s="185"/>
      <c r="I2" s="185"/>
      <c r="J2" s="185"/>
      <c r="K2" s="185"/>
      <c r="L2" s="185"/>
      <c r="M2" s="185"/>
      <c r="N2" s="185"/>
      <c r="O2" s="185"/>
      <c r="P2" s="185"/>
      <c r="Q2" s="185"/>
      <c r="R2" s="185"/>
      <c r="S2" s="185"/>
      <c r="T2" s="185"/>
      <c r="U2" s="185"/>
    </row>
    <row r="3" spans="1:21" ht="6" customHeight="1" x14ac:dyDescent="0.15"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3"/>
      <c r="Q3" s="22"/>
      <c r="R3" s="22"/>
      <c r="S3" s="4"/>
      <c r="T3" s="4"/>
      <c r="U3" s="4"/>
    </row>
    <row r="4" spans="1:21" ht="12" customHeight="1" x14ac:dyDescent="0.15">
      <c r="B4" s="26" t="s">
        <v>22</v>
      </c>
      <c r="C4" s="53" t="s">
        <v>8</v>
      </c>
      <c r="D4" s="186" t="str">
        <f>IF('１か月目'!D4="","",'１か月目'!D4)</f>
        <v/>
      </c>
      <c r="E4" s="186"/>
      <c r="F4" s="186"/>
      <c r="G4" s="186"/>
      <c r="H4" s="186"/>
      <c r="I4" s="186"/>
      <c r="J4" s="186"/>
      <c r="K4" s="4"/>
      <c r="O4" s="174" t="str">
        <f>'１か月目'!O4:U4</f>
        <v>委託先名：</v>
      </c>
      <c r="P4" s="175"/>
      <c r="Q4" s="175"/>
      <c r="R4" s="175"/>
      <c r="S4" s="175"/>
      <c r="T4" s="175"/>
      <c r="U4" s="176"/>
    </row>
    <row r="5" spans="1:21" ht="12" customHeight="1" x14ac:dyDescent="0.15">
      <c r="B5" s="27" t="s">
        <v>21</v>
      </c>
      <c r="C5" s="23" t="s">
        <v>8</v>
      </c>
      <c r="D5" s="187" t="str">
        <f>IF('１か月目'!D5="","",'１か月目'!D5)</f>
        <v/>
      </c>
      <c r="E5" s="187"/>
      <c r="F5" s="187"/>
      <c r="G5" s="61" t="s">
        <v>7</v>
      </c>
      <c r="H5" s="187" t="str">
        <f>IF('１か月目'!H5="","",'１か月目'!H5)</f>
        <v/>
      </c>
      <c r="I5" s="187"/>
      <c r="J5" s="187"/>
      <c r="K5" s="4"/>
      <c r="O5" s="113" t="s">
        <v>26</v>
      </c>
      <c r="P5" s="114"/>
      <c r="Q5" s="114"/>
      <c r="R5" s="114"/>
      <c r="S5" s="114"/>
      <c r="T5" s="114"/>
      <c r="U5" s="115"/>
    </row>
    <row r="6" spans="1:21" ht="12" customHeight="1" x14ac:dyDescent="0.15">
      <c r="B6" s="27" t="s">
        <v>30</v>
      </c>
      <c r="C6" s="23" t="s">
        <v>8</v>
      </c>
      <c r="D6" s="154" t="e">
        <f ca="1">IF(MONTH(D5)+(K6-1)&lt;=12,MONTH(D5)+(K6-1),MONTH(D5)+(K6-1)-12)</f>
        <v>#VALUE!</v>
      </c>
      <c r="E6" s="154"/>
      <c r="F6" s="154"/>
      <c r="G6" s="158" t="e">
        <f ca="1">IF(D6="","","("&amp;IF(K6&gt;=10,"","　")&amp;K6&amp;"か月目／"&amp;IF(L6&gt;=10,"","　")&amp;L6&amp;"か月)")</f>
        <v>#VALUE!</v>
      </c>
      <c r="H6" s="158"/>
      <c r="I6" s="158"/>
      <c r="J6" s="158"/>
      <c r="K6" s="15">
        <f ca="1">VALUE(IF(LEFT(RIGHT(CELL("filename",$A$1),LEN(CELL("filename",$A$1))-FIND("か月目",CELL("filename",$A$1))+3),1)="]",MID(RIGHT(CELL("filename",$A$1),LEN(CELL("filename",$A$1))-FIND("か月目",CELL("filename",$A$1))+3),2,1),LEFT(RIGHT(CELL("filename",$A$1),LEN(CELL("filename",$A$1))-FIND("か月目",CELL("filename",$A$1))+3),2)))</f>
        <v>5</v>
      </c>
      <c r="L6" s="14" t="e">
        <f>IF(MONTH(D5)&lt;=MONTH(H5),MONTH(H5)-MONTH(D5)+1,24-MONTH(D5)+1+MONTH(H5))</f>
        <v>#VALUE!</v>
      </c>
      <c r="M6" s="14"/>
      <c r="N6" s="14"/>
      <c r="O6" s="24"/>
      <c r="P6" s="25"/>
      <c r="Q6" s="25"/>
      <c r="R6" s="25"/>
      <c r="S6" s="25"/>
      <c r="T6" s="25"/>
      <c r="U6" s="25"/>
    </row>
    <row r="7" spans="1:21" ht="12" customHeight="1" x14ac:dyDescent="0.15">
      <c r="B7" s="8"/>
      <c r="C7" s="8"/>
      <c r="D7" s="9"/>
      <c r="E7" s="9"/>
      <c r="F7" s="12"/>
      <c r="G7" s="12"/>
      <c r="H7" s="12"/>
      <c r="I7" s="11"/>
      <c r="J7" s="11"/>
      <c r="K7" s="11"/>
      <c r="L7" s="11"/>
      <c r="M7" s="11"/>
      <c r="N7" s="6"/>
      <c r="O7" s="7"/>
      <c r="P7" s="24"/>
      <c r="Q7" s="24"/>
      <c r="R7" s="24"/>
      <c r="S7" s="159" t="s">
        <v>46</v>
      </c>
      <c r="T7" s="160"/>
      <c r="U7" s="161"/>
    </row>
    <row r="8" spans="1:21" ht="3" customHeight="1" x14ac:dyDescent="0.15">
      <c r="B8" s="8"/>
      <c r="C8" s="8"/>
      <c r="D8" s="9"/>
      <c r="E8" s="9"/>
      <c r="F8" s="10"/>
      <c r="G8" s="10"/>
      <c r="H8" s="10"/>
      <c r="I8" s="8"/>
      <c r="J8" s="8"/>
      <c r="K8" s="8"/>
      <c r="L8" s="8"/>
      <c r="M8" s="8"/>
      <c r="N8" s="4"/>
      <c r="R8" s="63"/>
    </row>
    <row r="9" spans="1:21" ht="3" customHeight="1" x14ac:dyDescent="0.15"/>
    <row r="10" spans="1:21" ht="11.1" customHeight="1" x14ac:dyDescent="0.15">
      <c r="A10" s="179" t="s">
        <v>25</v>
      </c>
      <c r="B10" s="179" t="s">
        <v>10</v>
      </c>
      <c r="C10" s="181" t="s">
        <v>11</v>
      </c>
      <c r="D10" s="183" t="s">
        <v>5</v>
      </c>
      <c r="E10" s="179"/>
      <c r="F10" s="179"/>
      <c r="G10" s="179"/>
      <c r="H10" s="179"/>
      <c r="I10" s="181"/>
      <c r="J10" s="133" t="s">
        <v>37</v>
      </c>
      <c r="K10" s="134"/>
      <c r="L10" s="134"/>
      <c r="M10" s="134"/>
      <c r="N10" s="135"/>
      <c r="O10" s="171" t="s">
        <v>18</v>
      </c>
      <c r="P10" s="172"/>
      <c r="Q10" s="172"/>
      <c r="R10" s="173"/>
      <c r="S10" s="130" t="s">
        <v>6</v>
      </c>
      <c r="T10" s="131"/>
      <c r="U10" s="132"/>
    </row>
    <row r="11" spans="1:21" ht="11.1" customHeight="1" x14ac:dyDescent="0.15">
      <c r="A11" s="179"/>
      <c r="B11" s="179"/>
      <c r="C11" s="181"/>
      <c r="D11" s="98" t="s">
        <v>0</v>
      </c>
      <c r="E11" s="99" t="s">
        <v>15</v>
      </c>
      <c r="F11" s="99" t="s">
        <v>1</v>
      </c>
      <c r="G11" s="99" t="s">
        <v>2</v>
      </c>
      <c r="H11" s="99" t="s">
        <v>3</v>
      </c>
      <c r="I11" s="62" t="s">
        <v>4</v>
      </c>
      <c r="J11" s="57" t="s">
        <v>38</v>
      </c>
      <c r="K11" s="59" t="s">
        <v>24</v>
      </c>
      <c r="L11" s="59" t="s">
        <v>39</v>
      </c>
      <c r="M11" s="59" t="s">
        <v>4</v>
      </c>
      <c r="N11" s="96" t="s">
        <v>16</v>
      </c>
      <c r="O11" s="57" t="s">
        <v>17</v>
      </c>
      <c r="P11" s="99" t="s">
        <v>29</v>
      </c>
      <c r="Q11" s="102" t="s">
        <v>4</v>
      </c>
      <c r="R11" s="106"/>
      <c r="S11" s="124" t="s">
        <v>45</v>
      </c>
      <c r="T11" s="125"/>
      <c r="U11" s="126"/>
    </row>
    <row r="12" spans="1:21" ht="11.1" customHeight="1" thickBot="1" x14ac:dyDescent="0.2">
      <c r="A12" s="180"/>
      <c r="B12" s="180"/>
      <c r="C12" s="182"/>
      <c r="D12" s="100" t="s">
        <v>19</v>
      </c>
      <c r="E12" s="101" t="s">
        <v>19</v>
      </c>
      <c r="F12" s="101" t="s">
        <v>20</v>
      </c>
      <c r="G12" s="101" t="s">
        <v>19</v>
      </c>
      <c r="H12" s="101" t="s">
        <v>19</v>
      </c>
      <c r="I12" s="78" t="s">
        <v>35</v>
      </c>
      <c r="J12" s="58" t="s">
        <v>19</v>
      </c>
      <c r="K12" s="60" t="s">
        <v>23</v>
      </c>
      <c r="L12" s="60" t="s">
        <v>19</v>
      </c>
      <c r="M12" s="84" t="s">
        <v>35</v>
      </c>
      <c r="N12" s="97" t="s">
        <v>36</v>
      </c>
      <c r="O12" s="58" t="s">
        <v>19</v>
      </c>
      <c r="P12" s="101" t="s">
        <v>19</v>
      </c>
      <c r="Q12" s="84" t="s">
        <v>35</v>
      </c>
      <c r="R12" s="105" t="s">
        <v>43</v>
      </c>
      <c r="S12" s="127"/>
      <c r="T12" s="128"/>
      <c r="U12" s="129"/>
    </row>
    <row r="13" spans="1:21" ht="9.9499999999999993" customHeight="1" thickTop="1" x14ac:dyDescent="0.15">
      <c r="A13" s="142">
        <v>1</v>
      </c>
      <c r="B13" s="184" t="str">
        <f>IF('１か月目'!B13=0,"",'１か月目'!B13)</f>
        <v>z</v>
      </c>
      <c r="C13" s="17" t="s">
        <v>12</v>
      </c>
      <c r="D13" s="38"/>
      <c r="E13" s="39"/>
      <c r="F13" s="32">
        <f t="shared" ref="F13" si="0">IF($B13="","",(D13-(E13+G13+H13)))</f>
        <v>0</v>
      </c>
      <c r="G13" s="39"/>
      <c r="H13" s="39"/>
      <c r="I13" s="91">
        <f>IF(B13="","",IF((D13-E13)=0,0,ROUNDDOWN(((F13/D13)*100),3)))</f>
        <v>0</v>
      </c>
      <c r="J13" s="93">
        <f>'１か月目'!J13</f>
        <v>0</v>
      </c>
      <c r="K13" s="32">
        <f>IF($B13="","",'４か月目'!K13+(E13+G13+H13))</f>
        <v>0</v>
      </c>
      <c r="L13" s="32">
        <f>IF($B13="","",'４か月目'!L13-D13)</f>
        <v>0</v>
      </c>
      <c r="M13" s="85">
        <f>IF(B13="","",IF((J13-K13)=0,0,ROUNDDOWN((((O13-K13)/J13)*100),3)))</f>
        <v>0</v>
      </c>
      <c r="N13" s="163" t="str">
        <f>IF(B13="","",IF(AND(M13&gt;=80,M14&gt;=80),"可","不可"))</f>
        <v>不可</v>
      </c>
      <c r="O13" s="93">
        <f>'４か月目'!O13+D13</f>
        <v>0</v>
      </c>
      <c r="P13" s="32">
        <f>IF($B13="","",'４か月目'!P13+E13)</f>
        <v>0</v>
      </c>
      <c r="Q13" s="76">
        <f>IF(B13="","",IF(O13-(K13-P13)=0,0,ROUNDDOWN(((O13-K13)/(O13-P13)*100),3)))</f>
        <v>0</v>
      </c>
      <c r="R13" s="136">
        <f>IF(B13="","",IF(Q13+Q14=0,0,ROUNDDOWN((((O13-K13)+(O14-K14))/((O13-P13)+(O14-P14))*100),3)))</f>
        <v>0</v>
      </c>
      <c r="S13" s="167"/>
      <c r="T13" s="165"/>
      <c r="U13" s="166"/>
    </row>
    <row r="14" spans="1:21" ht="9.9499999999999993" customHeight="1" x14ac:dyDescent="0.15">
      <c r="A14" s="143"/>
      <c r="B14" s="178"/>
      <c r="C14" s="18" t="s">
        <v>13</v>
      </c>
      <c r="D14" s="40"/>
      <c r="E14" s="41"/>
      <c r="F14" s="33">
        <f t="shared" ref="F14" si="1">IF($B13="","",(D14-(E14+G14+H14)))</f>
        <v>0</v>
      </c>
      <c r="G14" s="41"/>
      <c r="H14" s="41"/>
      <c r="I14" s="92">
        <f>IF(B13="","",IF((D14-E14)=0,0,ROUNDDOWN(((F14/D14)*100),3)))</f>
        <v>0</v>
      </c>
      <c r="J14" s="94">
        <f>'１か月目'!J14</f>
        <v>0</v>
      </c>
      <c r="K14" s="33">
        <f>IF($B13="","",'４か月目'!K14+(E14+G14+H14))</f>
        <v>0</v>
      </c>
      <c r="L14" s="33">
        <f>IF($B13="","",'４か月目'!L14-D14)</f>
        <v>0</v>
      </c>
      <c r="M14" s="86">
        <f>IF(B13="","",IF((J14-K14)=0,0,ROUNDDOWN((((O14-K14)/J14)*100),3)))</f>
        <v>0</v>
      </c>
      <c r="N14" s="117"/>
      <c r="O14" s="94">
        <f>'４か月目'!O14+D14</f>
        <v>0</v>
      </c>
      <c r="P14" s="33">
        <f>IF($B13="","",'４か月目'!P14+E14)</f>
        <v>0</v>
      </c>
      <c r="Q14" s="77">
        <f>IF(B13="","",IF(O14-(K14-P14)=0,0,ROUNDDOWN(((O14-K14)/(O14-P14)*100),3)))</f>
        <v>0</v>
      </c>
      <c r="R14" s="137"/>
      <c r="S14" s="121"/>
      <c r="T14" s="122"/>
      <c r="U14" s="123"/>
    </row>
    <row r="15" spans="1:21" ht="9.9499999999999993" customHeight="1" x14ac:dyDescent="0.15">
      <c r="A15" s="142">
        <v>2</v>
      </c>
      <c r="B15" s="177" t="str">
        <f>IF('１か月目'!B15=0,"",'１か月目'!B15)</f>
        <v>z</v>
      </c>
      <c r="C15" s="20" t="s">
        <v>12</v>
      </c>
      <c r="D15" s="42">
        <f>IF(B15="",0,D$13)</f>
        <v>0</v>
      </c>
      <c r="E15" s="43"/>
      <c r="F15" s="34">
        <f t="shared" ref="F15" si="2">IF($B15="","",(D15-(E15+G15+H15)))</f>
        <v>0</v>
      </c>
      <c r="G15" s="43"/>
      <c r="H15" s="43"/>
      <c r="I15" s="79">
        <f t="shared" ref="I15" si="3">IF(B15="","",IF((D15-E15)=0,0,ROUNDDOWN(((F15/D15)*100),3)))</f>
        <v>0</v>
      </c>
      <c r="J15" s="95">
        <f>'１か月目'!J15</f>
        <v>0</v>
      </c>
      <c r="K15" s="32">
        <f>IF($B15="","",'４か月目'!K15+(E15+G15+H15))</f>
        <v>0</v>
      </c>
      <c r="L15" s="32">
        <f>IF($B15="","",'４か月目'!L15-D15)</f>
        <v>0</v>
      </c>
      <c r="M15" s="85">
        <f t="shared" ref="M15" si="4">IF(B15="","",IF((J15-K15)=0,0,ROUNDDOWN((((O15-K15)/J15)*100),3)))</f>
        <v>0</v>
      </c>
      <c r="N15" s="116" t="str">
        <f t="shared" ref="N15" si="5">IF(B15="","",IF(AND(M15&gt;=80,M16&gt;=80),"可","不可"))</f>
        <v>不可</v>
      </c>
      <c r="O15" s="95">
        <f>'４か月目'!O15+D15</f>
        <v>0</v>
      </c>
      <c r="P15" s="32">
        <f>IF($B15="","",'４か月目'!P15+E15)</f>
        <v>0</v>
      </c>
      <c r="Q15" s="76">
        <f t="shared" ref="Q15" si="6">IF(B15="","",IF(O15-(K15-P15)=0,0,ROUNDDOWN(((O15-K15)/(O15-P15)*100),3)))</f>
        <v>0</v>
      </c>
      <c r="R15" s="138">
        <f t="shared" ref="R15" si="7">IF(B15="","",IF(Q15+Q16=0,0,ROUNDDOWN((((O15-K15)+(O16-K16))/((O15-P15)+(O16-P16))*100),3)))</f>
        <v>0</v>
      </c>
      <c r="S15" s="118"/>
      <c r="T15" s="119"/>
      <c r="U15" s="120"/>
    </row>
    <row r="16" spans="1:21" ht="9.9499999999999993" customHeight="1" x14ac:dyDescent="0.15">
      <c r="A16" s="143"/>
      <c r="B16" s="178"/>
      <c r="C16" s="52" t="s">
        <v>13</v>
      </c>
      <c r="D16" s="44">
        <f>IF(B15="",0,D$14)</f>
        <v>0</v>
      </c>
      <c r="E16" s="45"/>
      <c r="F16" s="35">
        <f t="shared" ref="F16" si="8">IF($B15="","",(D16-(E16+G16+H16)))</f>
        <v>0</v>
      </c>
      <c r="G16" s="45"/>
      <c r="H16" s="45"/>
      <c r="I16" s="80">
        <f t="shared" ref="I16" si="9">IF(B15="","",IF((D16-E16)=0,0,ROUNDDOWN(((F16/D16)*100),3)))</f>
        <v>0</v>
      </c>
      <c r="J16" s="94">
        <f>'１か月目'!J16</f>
        <v>0</v>
      </c>
      <c r="K16" s="33">
        <f>IF($B15="","",'４か月目'!K16+(E16+G16+H16))</f>
        <v>0</v>
      </c>
      <c r="L16" s="33">
        <f>IF($B15="","",'４か月目'!L16-D16)</f>
        <v>0</v>
      </c>
      <c r="M16" s="87">
        <f t="shared" ref="M16" si="10">IF(B15="","",IF((J16-K16)=0,0,ROUNDDOWN((((O16-K16)/J16)*100),3)))</f>
        <v>0</v>
      </c>
      <c r="N16" s="117"/>
      <c r="O16" s="94">
        <f>'４か月目'!O16+D16</f>
        <v>0</v>
      </c>
      <c r="P16" s="33">
        <f>IF($B15="","",'４か月目'!P16+E16)</f>
        <v>0</v>
      </c>
      <c r="Q16" s="77">
        <f t="shared" ref="Q16" si="11">IF(B15="","",IF(O16-(K16-P16)=0,0,ROUNDDOWN(((O16-K16)/(O16-P16)*100),3)))</f>
        <v>0</v>
      </c>
      <c r="R16" s="139"/>
      <c r="S16" s="121"/>
      <c r="T16" s="122"/>
      <c r="U16" s="123"/>
    </row>
    <row r="17" spans="1:21" ht="9.9499999999999993" customHeight="1" x14ac:dyDescent="0.15">
      <c r="A17" s="142">
        <v>3</v>
      </c>
      <c r="B17" s="177" t="str">
        <f>IF('１か月目'!B17=0,"",'１か月目'!B17)</f>
        <v>z</v>
      </c>
      <c r="C17" s="51" t="s">
        <v>12</v>
      </c>
      <c r="D17" s="46">
        <f>IF(B17="",0,D$13)</f>
        <v>0</v>
      </c>
      <c r="E17" s="47"/>
      <c r="F17" s="36">
        <f t="shared" ref="F17" si="12">IF($B17="","",(D17-(E17+G17+H17)))</f>
        <v>0</v>
      </c>
      <c r="G17" s="47"/>
      <c r="H17" s="47"/>
      <c r="I17" s="81">
        <f t="shared" ref="I17" si="13">IF(B17="","",IF((D17-E17)=0,0,ROUNDDOWN(((F17/D17)*100),3)))</f>
        <v>0</v>
      </c>
      <c r="J17" s="95">
        <f>'１か月目'!J17</f>
        <v>0</v>
      </c>
      <c r="K17" s="32">
        <f>IF($B17="","",'４か月目'!K17+(E17+G17+H17))</f>
        <v>0</v>
      </c>
      <c r="L17" s="32">
        <f>IF($B17="","",'４か月目'!L17-D17)</f>
        <v>0</v>
      </c>
      <c r="M17" s="88">
        <f t="shared" ref="M17" si="14">IF(B17="","",IF((J17-K17)=0,0,ROUNDDOWN((((O17-K17)/J17)*100),3)))</f>
        <v>0</v>
      </c>
      <c r="N17" s="116" t="str">
        <f t="shared" ref="N17" si="15">IF(B17="","",IF(AND(M17&gt;=80,M18&gt;=80),"可","不可"))</f>
        <v>不可</v>
      </c>
      <c r="O17" s="95">
        <f>'４か月目'!O17+D17</f>
        <v>0</v>
      </c>
      <c r="P17" s="32">
        <f>IF($B17="","",'４か月目'!P17+E17)</f>
        <v>0</v>
      </c>
      <c r="Q17" s="76">
        <f t="shared" ref="Q17" si="16">IF(B17="","",IF(O17-(K17-P17)=0,0,ROUNDDOWN(((O17-K17)/(O17-P17)*100),3)))</f>
        <v>0</v>
      </c>
      <c r="R17" s="138">
        <f t="shared" ref="R17" si="17">IF(B17="","",IF(Q17+Q18=0,0,ROUNDDOWN((((O17-K17)+(O18-K18))/((O17-P17)+(O18-P18))*100),3)))</f>
        <v>0</v>
      </c>
      <c r="S17" s="118"/>
      <c r="T17" s="119"/>
      <c r="U17" s="120"/>
    </row>
    <row r="18" spans="1:21" ht="9.9499999999999993" customHeight="1" x14ac:dyDescent="0.15">
      <c r="A18" s="143"/>
      <c r="B18" s="178"/>
      <c r="C18" s="18" t="s">
        <v>13</v>
      </c>
      <c r="D18" s="48">
        <f>IF(B17="",0,D$14)</f>
        <v>0</v>
      </c>
      <c r="E18" s="41"/>
      <c r="F18" s="33">
        <f t="shared" ref="F18" si="18">IF($B17="","",(D18-(E18+G18+H18)))</f>
        <v>0</v>
      </c>
      <c r="G18" s="41"/>
      <c r="H18" s="41"/>
      <c r="I18" s="77">
        <f t="shared" ref="I18" si="19">IF(B17="","",IF((D18-E18)=0,0,ROUNDDOWN(((F18/D18)*100),3)))</f>
        <v>0</v>
      </c>
      <c r="J18" s="94">
        <f>'１か月目'!J18</f>
        <v>0</v>
      </c>
      <c r="K18" s="33">
        <f>IF($B17="","",'４か月目'!K18+(E18+G18+H18))</f>
        <v>0</v>
      </c>
      <c r="L18" s="33">
        <f>IF($B17="","",'４か月目'!L18-D18)</f>
        <v>0</v>
      </c>
      <c r="M18" s="86">
        <f t="shared" ref="M18" si="20">IF(B17="","",IF((J18-K18)=0,0,ROUNDDOWN((((O18-K18)/J18)*100),3)))</f>
        <v>0</v>
      </c>
      <c r="N18" s="117"/>
      <c r="O18" s="94">
        <f>'４か月目'!O18+D18</f>
        <v>0</v>
      </c>
      <c r="P18" s="33">
        <f>IF($B17="","",'４か月目'!P18+E18)</f>
        <v>0</v>
      </c>
      <c r="Q18" s="77">
        <f t="shared" ref="Q18" si="21">IF(B17="","",IF(O18-(K18-P18)=0,0,ROUNDDOWN(((O18-K18)/(O18-P18)*100),3)))</f>
        <v>0</v>
      </c>
      <c r="R18" s="139"/>
      <c r="S18" s="121"/>
      <c r="T18" s="122"/>
      <c r="U18" s="123"/>
    </row>
    <row r="19" spans="1:21" ht="9.9499999999999993" customHeight="1" x14ac:dyDescent="0.15">
      <c r="A19" s="142">
        <v>4</v>
      </c>
      <c r="B19" s="177" t="str">
        <f>IF('１か月目'!B19=0,"",'１か月目'!B19)</f>
        <v/>
      </c>
      <c r="C19" s="20" t="s">
        <v>12</v>
      </c>
      <c r="D19" s="42">
        <f>IF(B19="",0,D$13)</f>
        <v>0</v>
      </c>
      <c r="E19" s="43"/>
      <c r="F19" s="34" t="str">
        <f>IF($B19="","",(D19-(E19+G19+H19)))</f>
        <v/>
      </c>
      <c r="G19" s="43"/>
      <c r="H19" s="43"/>
      <c r="I19" s="79" t="str">
        <f t="shared" ref="I19" si="22">IF(B19="","",IF((D19-E19)=0,0,ROUNDDOWN(((F19/D19)*100),3)))</f>
        <v/>
      </c>
      <c r="J19" s="95" t="str">
        <f>'１か月目'!J19</f>
        <v/>
      </c>
      <c r="K19" s="32" t="str">
        <f>IF($B19="","",'４か月目'!K19+(E19+G19+H19))</f>
        <v/>
      </c>
      <c r="L19" s="32" t="str">
        <f>IF($B19="","",'４か月目'!L19-D19)</f>
        <v/>
      </c>
      <c r="M19" s="85" t="str">
        <f t="shared" ref="M19" si="23">IF(B19="","",IF((J19-K19)=0,0,ROUNDDOWN((((O19-K19)/J19)*100),3)))</f>
        <v/>
      </c>
      <c r="N19" s="116" t="str">
        <f t="shared" ref="N19" si="24">IF(B19="","",IF(AND(M19&gt;=80,M20&gt;=80),"可","不可"))</f>
        <v/>
      </c>
      <c r="O19" s="95">
        <f>'４か月目'!O19+D19</f>
        <v>0</v>
      </c>
      <c r="P19" s="32" t="str">
        <f>IF($B19="","",'４か月目'!P19+E19)</f>
        <v/>
      </c>
      <c r="Q19" s="76" t="str">
        <f t="shared" ref="Q19" si="25">IF(B19="","",IF(O19-(K19-P19)=0,0,ROUNDDOWN(((O19-K19)/(O19-P19)*100),3)))</f>
        <v/>
      </c>
      <c r="R19" s="138" t="str">
        <f t="shared" ref="R19" si="26">IF(B19="","",IF(Q19+Q20=0,0,ROUNDDOWN((((O19-K19)+(O20-K20))/((O19-P19)+(O20-P20))*100),3)))</f>
        <v/>
      </c>
      <c r="S19" s="118"/>
      <c r="T19" s="119"/>
      <c r="U19" s="120"/>
    </row>
    <row r="20" spans="1:21" ht="9.9499999999999993" customHeight="1" x14ac:dyDescent="0.15">
      <c r="A20" s="143"/>
      <c r="B20" s="178"/>
      <c r="C20" s="52" t="s">
        <v>13</v>
      </c>
      <c r="D20" s="44">
        <f>IF(B19="",0,D$14)</f>
        <v>0</v>
      </c>
      <c r="E20" s="45"/>
      <c r="F20" s="35" t="str">
        <f>IF($B19="","",(D20-(E20+G20+H20)))</f>
        <v/>
      </c>
      <c r="G20" s="45"/>
      <c r="H20" s="45"/>
      <c r="I20" s="80" t="str">
        <f t="shared" ref="I20" si="27">IF(B19="","",IF((D20-E20)=0,0,ROUNDDOWN(((F20/D20)*100),3)))</f>
        <v/>
      </c>
      <c r="J20" s="94" t="str">
        <f>'１か月目'!J20</f>
        <v/>
      </c>
      <c r="K20" s="33" t="str">
        <f>IF($B19="","",'４か月目'!K20+(E20+G20+H20))</f>
        <v/>
      </c>
      <c r="L20" s="33" t="str">
        <f>IF($B19="","",'４か月目'!L20-D20)</f>
        <v/>
      </c>
      <c r="M20" s="87" t="str">
        <f t="shared" ref="M20" si="28">IF(B19="","",IF((J20-K20)=0,0,ROUNDDOWN((((O20-K20)/J20)*100),3)))</f>
        <v/>
      </c>
      <c r="N20" s="117"/>
      <c r="O20" s="94">
        <f>'４か月目'!O20+D20</f>
        <v>0</v>
      </c>
      <c r="P20" s="33" t="str">
        <f>IF($B19="","",'４か月目'!P20+E20)</f>
        <v/>
      </c>
      <c r="Q20" s="77" t="str">
        <f t="shared" ref="Q20" si="29">IF(B19="","",IF(O20-(K20-P20)=0,0,ROUNDDOWN(((O20-K20)/(O20-P20)*100),3)))</f>
        <v/>
      </c>
      <c r="R20" s="139"/>
      <c r="S20" s="121"/>
      <c r="T20" s="122"/>
      <c r="U20" s="123"/>
    </row>
    <row r="21" spans="1:21" ht="9.9499999999999993" customHeight="1" x14ac:dyDescent="0.15">
      <c r="A21" s="142">
        <v>5</v>
      </c>
      <c r="B21" s="177" t="str">
        <f>IF('１か月目'!B21=0,"",'１か月目'!B21)</f>
        <v/>
      </c>
      <c r="C21" s="51" t="s">
        <v>12</v>
      </c>
      <c r="D21" s="46">
        <f>IF(B21="",0,D$13)</f>
        <v>0</v>
      </c>
      <c r="E21" s="47"/>
      <c r="F21" s="36" t="str">
        <f t="shared" ref="F21" si="30">IF($B21="","",(D21-(E21+G21+H21)))</f>
        <v/>
      </c>
      <c r="G21" s="47"/>
      <c r="H21" s="47"/>
      <c r="I21" s="81" t="str">
        <f t="shared" ref="I21" si="31">IF(B21="","",IF((D21-E21)=0,0,ROUNDDOWN(((F21/D21)*100),3)))</f>
        <v/>
      </c>
      <c r="J21" s="95" t="str">
        <f>'１か月目'!J21</f>
        <v/>
      </c>
      <c r="K21" s="32" t="str">
        <f>IF($B21="","",'４か月目'!K21+(E21+G21+H21))</f>
        <v/>
      </c>
      <c r="L21" s="32" t="str">
        <f>IF($B21="","",'４か月目'!L21-D21)</f>
        <v/>
      </c>
      <c r="M21" s="88" t="str">
        <f t="shared" ref="M21" si="32">IF(B21="","",IF((J21-K21)=0,0,ROUNDDOWN((((O21-K21)/J21)*100),3)))</f>
        <v/>
      </c>
      <c r="N21" s="116" t="str">
        <f t="shared" ref="N21" si="33">IF(B21="","",IF(AND(M21&gt;=80,M22&gt;=80),"可","不可"))</f>
        <v/>
      </c>
      <c r="O21" s="95">
        <f>'４か月目'!O21+D21</f>
        <v>0</v>
      </c>
      <c r="P21" s="32" t="str">
        <f>IF($B21="","",'４か月目'!P21+E21)</f>
        <v/>
      </c>
      <c r="Q21" s="76" t="str">
        <f t="shared" ref="Q21" si="34">IF(B21="","",IF(O21-(K21-P21)=0,0,ROUNDDOWN(((O21-K21)/(O21-P21)*100),3)))</f>
        <v/>
      </c>
      <c r="R21" s="138" t="str">
        <f t="shared" ref="R21" si="35">IF(B21="","",IF(Q21+Q22=0,0,ROUNDDOWN((((O21-K21)+(O22-K22))/((O21-P21)+(O22-P22))*100),3)))</f>
        <v/>
      </c>
      <c r="S21" s="118"/>
      <c r="T21" s="119"/>
      <c r="U21" s="120"/>
    </row>
    <row r="22" spans="1:21" ht="9.9499999999999993" customHeight="1" x14ac:dyDescent="0.15">
      <c r="A22" s="143"/>
      <c r="B22" s="178"/>
      <c r="C22" s="18" t="s">
        <v>13</v>
      </c>
      <c r="D22" s="48">
        <f>IF(B21="",0,D$14)</f>
        <v>0</v>
      </c>
      <c r="E22" s="41"/>
      <c r="F22" s="33" t="str">
        <f t="shared" ref="F22" si="36">IF($B21="","",(D22-(E22+G22+H22)))</f>
        <v/>
      </c>
      <c r="G22" s="41"/>
      <c r="H22" s="41"/>
      <c r="I22" s="77" t="str">
        <f t="shared" ref="I22" si="37">IF(B21="","",IF((D22-E22)=0,0,ROUNDDOWN(((F22/D22)*100),3)))</f>
        <v/>
      </c>
      <c r="J22" s="94" t="str">
        <f>'１か月目'!J22</f>
        <v/>
      </c>
      <c r="K22" s="33" t="str">
        <f>IF($B21="","",'４か月目'!K22+(E22+G22+H22))</f>
        <v/>
      </c>
      <c r="L22" s="33" t="str">
        <f>IF($B21="","",'４か月目'!L22-D22)</f>
        <v/>
      </c>
      <c r="M22" s="86" t="str">
        <f t="shared" ref="M22" si="38">IF(B21="","",IF((J22-K22)=0,0,ROUNDDOWN((((O22-K22)/J22)*100),3)))</f>
        <v/>
      </c>
      <c r="N22" s="117"/>
      <c r="O22" s="94">
        <f>'４か月目'!O22+D22</f>
        <v>0</v>
      </c>
      <c r="P22" s="33" t="str">
        <f>IF($B21="","",'４か月目'!P22+E22)</f>
        <v/>
      </c>
      <c r="Q22" s="77" t="str">
        <f t="shared" ref="Q22" si="39">IF(B21="","",IF(O22-(K22-P22)=0,0,ROUNDDOWN(((O22-K22)/(O22-P22)*100),3)))</f>
        <v/>
      </c>
      <c r="R22" s="139"/>
      <c r="S22" s="121"/>
      <c r="T22" s="122"/>
      <c r="U22" s="123"/>
    </row>
    <row r="23" spans="1:21" ht="9.9499999999999993" customHeight="1" x14ac:dyDescent="0.15">
      <c r="A23" s="142">
        <v>6</v>
      </c>
      <c r="B23" s="177" t="str">
        <f>IF('１か月目'!B23=0,"",'１か月目'!B23)</f>
        <v/>
      </c>
      <c r="C23" s="20" t="s">
        <v>12</v>
      </c>
      <c r="D23" s="42">
        <f>IF(B23="",0,D$13)</f>
        <v>0</v>
      </c>
      <c r="E23" s="43"/>
      <c r="F23" s="34" t="str">
        <f t="shared" ref="F23" si="40">IF($B23="","",(D23-(E23+G23+H23)))</f>
        <v/>
      </c>
      <c r="G23" s="43"/>
      <c r="H23" s="43"/>
      <c r="I23" s="79" t="str">
        <f t="shared" ref="I23" si="41">IF(B23="","",IF((D23-E23)=0,0,ROUNDDOWN(((F23/D23)*100),3)))</f>
        <v/>
      </c>
      <c r="J23" s="95" t="str">
        <f>'１か月目'!J23</f>
        <v/>
      </c>
      <c r="K23" s="32" t="str">
        <f>IF($B23="","",'４か月目'!K23+(E23+G23+H23))</f>
        <v/>
      </c>
      <c r="L23" s="32" t="str">
        <f>IF($B23="","",'４か月目'!L23-D23)</f>
        <v/>
      </c>
      <c r="M23" s="85" t="str">
        <f t="shared" ref="M23" si="42">IF(B23="","",IF((J23-K23)=0,0,ROUNDDOWN((((O23-K23)/J23)*100),3)))</f>
        <v/>
      </c>
      <c r="N23" s="116" t="str">
        <f t="shared" ref="N23" si="43">IF(B23="","",IF(AND(M23&gt;=80,M24&gt;=80),"可","不可"))</f>
        <v/>
      </c>
      <c r="O23" s="95">
        <f>'４か月目'!O23+D23</f>
        <v>0</v>
      </c>
      <c r="P23" s="32" t="str">
        <f>IF($B23="","",'４か月目'!P23+E23)</f>
        <v/>
      </c>
      <c r="Q23" s="76" t="str">
        <f t="shared" ref="Q23" si="44">IF(B23="","",IF(O23-(K23-P23)=0,0,ROUNDDOWN(((O23-K23)/(O23-P23)*100),3)))</f>
        <v/>
      </c>
      <c r="R23" s="138" t="str">
        <f t="shared" ref="R23" si="45">IF(B23="","",IF(Q23+Q24=0,0,ROUNDDOWN((((O23-K23)+(O24-K24))/((O23-P23)+(O24-P24))*100),3)))</f>
        <v/>
      </c>
      <c r="S23" s="118"/>
      <c r="T23" s="119"/>
      <c r="U23" s="120"/>
    </row>
    <row r="24" spans="1:21" ht="9.9499999999999993" customHeight="1" x14ac:dyDescent="0.15">
      <c r="A24" s="143"/>
      <c r="B24" s="178"/>
      <c r="C24" s="52" t="s">
        <v>13</v>
      </c>
      <c r="D24" s="44">
        <f>IF(B23="",0,D$14)</f>
        <v>0</v>
      </c>
      <c r="E24" s="45"/>
      <c r="F24" s="35" t="str">
        <f t="shared" ref="F24" si="46">IF($B23="","",(D24-(E24+G24+H24)))</f>
        <v/>
      </c>
      <c r="G24" s="45"/>
      <c r="H24" s="45"/>
      <c r="I24" s="80" t="str">
        <f t="shared" ref="I24" si="47">IF(B23="","",IF((D24-E24)=0,0,ROUNDDOWN(((F24/D24)*100),3)))</f>
        <v/>
      </c>
      <c r="J24" s="94" t="str">
        <f>'１か月目'!J24</f>
        <v/>
      </c>
      <c r="K24" s="33" t="str">
        <f>IF($B23="","",'４か月目'!K24+(E24+G24+H24))</f>
        <v/>
      </c>
      <c r="L24" s="33" t="str">
        <f>IF($B23="","",'４か月目'!L24-D24)</f>
        <v/>
      </c>
      <c r="M24" s="87" t="str">
        <f t="shared" ref="M24" si="48">IF(B23="","",IF((J24-K24)=0,0,ROUNDDOWN((((O24-K24)/J24)*100),3)))</f>
        <v/>
      </c>
      <c r="N24" s="117"/>
      <c r="O24" s="94">
        <f>'４か月目'!O24+D24</f>
        <v>0</v>
      </c>
      <c r="P24" s="33" t="str">
        <f>IF($B23="","",'４か月目'!P24+E24)</f>
        <v/>
      </c>
      <c r="Q24" s="77" t="str">
        <f t="shared" ref="Q24" si="49">IF(B23="","",IF(O24-(K24-P24)=0,0,ROUNDDOWN(((O24-K24)/(O24-P24)*100),3)))</f>
        <v/>
      </c>
      <c r="R24" s="139"/>
      <c r="S24" s="121"/>
      <c r="T24" s="122"/>
      <c r="U24" s="123"/>
    </row>
    <row r="25" spans="1:21" ht="9.9499999999999993" customHeight="1" x14ac:dyDescent="0.15">
      <c r="A25" s="142">
        <v>7</v>
      </c>
      <c r="B25" s="177" t="str">
        <f>IF('１か月目'!B25=0,"",'１か月目'!B25)</f>
        <v/>
      </c>
      <c r="C25" s="51" t="s">
        <v>12</v>
      </c>
      <c r="D25" s="46">
        <f>IF(B25="",0,D$13)</f>
        <v>0</v>
      </c>
      <c r="E25" s="47"/>
      <c r="F25" s="36" t="str">
        <f t="shared" ref="F25" si="50">IF($B25="","",(D25-(E25+G25+H25)))</f>
        <v/>
      </c>
      <c r="G25" s="47"/>
      <c r="H25" s="47"/>
      <c r="I25" s="81" t="str">
        <f t="shared" ref="I25" si="51">IF(B25="","",IF((D25-E25)=0,0,ROUNDDOWN(((F25/D25)*100),3)))</f>
        <v/>
      </c>
      <c r="J25" s="95" t="str">
        <f>'１か月目'!J25</f>
        <v/>
      </c>
      <c r="K25" s="32" t="str">
        <f>IF($B25="","",'４か月目'!K25+(E25+G25+H25))</f>
        <v/>
      </c>
      <c r="L25" s="32" t="str">
        <f>IF($B25="","",'４か月目'!L25-D25)</f>
        <v/>
      </c>
      <c r="M25" s="88" t="str">
        <f t="shared" ref="M25" si="52">IF(B25="","",IF((J25-K25)=0,0,ROUNDDOWN((((O25-K25)/J25)*100),3)))</f>
        <v/>
      </c>
      <c r="N25" s="116" t="str">
        <f t="shared" ref="N25" si="53">IF(B25="","",IF(AND(M25&gt;=80,M26&gt;=80),"可","不可"))</f>
        <v/>
      </c>
      <c r="O25" s="95">
        <f>'４か月目'!O25+D25</f>
        <v>0</v>
      </c>
      <c r="P25" s="32" t="str">
        <f>IF($B25="","",'４か月目'!P25+E25)</f>
        <v/>
      </c>
      <c r="Q25" s="76" t="str">
        <f t="shared" ref="Q25" si="54">IF(B25="","",IF(O25-(K25-P25)=0,0,ROUNDDOWN(((O25-K25)/(O25-P25)*100),3)))</f>
        <v/>
      </c>
      <c r="R25" s="138" t="str">
        <f t="shared" ref="R25" si="55">IF(B25="","",IF(Q25+Q26=0,0,ROUNDDOWN((((O25-K25)+(O26-K26))/((O25-P25)+(O26-P26))*100),3)))</f>
        <v/>
      </c>
      <c r="S25" s="118"/>
      <c r="T25" s="119"/>
      <c r="U25" s="120"/>
    </row>
    <row r="26" spans="1:21" ht="9.9499999999999993" customHeight="1" x14ac:dyDescent="0.15">
      <c r="A26" s="143"/>
      <c r="B26" s="178"/>
      <c r="C26" s="18" t="s">
        <v>13</v>
      </c>
      <c r="D26" s="48">
        <f>IF(B25="",0,D$14)</f>
        <v>0</v>
      </c>
      <c r="E26" s="41"/>
      <c r="F26" s="33" t="str">
        <f t="shared" ref="F26" si="56">IF($B25="","",(D26-(E26+G26+H26)))</f>
        <v/>
      </c>
      <c r="G26" s="41"/>
      <c r="H26" s="41"/>
      <c r="I26" s="77" t="str">
        <f t="shared" ref="I26" si="57">IF(B25="","",IF((D26-E26)=0,0,ROUNDDOWN(((F26/D26)*100),3)))</f>
        <v/>
      </c>
      <c r="J26" s="94" t="str">
        <f>'１か月目'!J26</f>
        <v/>
      </c>
      <c r="K26" s="33" t="str">
        <f>IF($B25="","",'４か月目'!K26+(E26+G26+H26))</f>
        <v/>
      </c>
      <c r="L26" s="33" t="str">
        <f>IF($B25="","",'４か月目'!L26-D26)</f>
        <v/>
      </c>
      <c r="M26" s="86" t="str">
        <f t="shared" ref="M26" si="58">IF(B25="","",IF((J26-K26)=0,0,ROUNDDOWN((((O26-K26)/J26)*100),3)))</f>
        <v/>
      </c>
      <c r="N26" s="117"/>
      <c r="O26" s="94">
        <f>'４か月目'!O26+D26</f>
        <v>0</v>
      </c>
      <c r="P26" s="33" t="str">
        <f>IF($B25="","",'４か月目'!P26+E26)</f>
        <v/>
      </c>
      <c r="Q26" s="77" t="str">
        <f t="shared" ref="Q26" si="59">IF(B25="","",IF(O26-(K26-P26)=0,0,ROUNDDOWN(((O26-K26)/(O26-P26)*100),3)))</f>
        <v/>
      </c>
      <c r="R26" s="139"/>
      <c r="S26" s="121"/>
      <c r="T26" s="122"/>
      <c r="U26" s="123"/>
    </row>
    <row r="27" spans="1:21" ht="9.9499999999999993" customHeight="1" x14ac:dyDescent="0.15">
      <c r="A27" s="142">
        <v>8</v>
      </c>
      <c r="B27" s="177" t="str">
        <f>IF('１か月目'!B27=0,"",'１か月目'!B27)</f>
        <v/>
      </c>
      <c r="C27" s="20" t="s">
        <v>12</v>
      </c>
      <c r="D27" s="42">
        <f>IF(B27="",0,D$13)</f>
        <v>0</v>
      </c>
      <c r="E27" s="43"/>
      <c r="F27" s="34" t="str">
        <f t="shared" ref="F27" si="60">IF($B27="","",(D27-(E27+G27+H27)))</f>
        <v/>
      </c>
      <c r="G27" s="43"/>
      <c r="H27" s="43"/>
      <c r="I27" s="79" t="str">
        <f t="shared" ref="I27" si="61">IF(B27="","",IF((D27-E27)=0,0,ROUNDDOWN(((F27/D27)*100),3)))</f>
        <v/>
      </c>
      <c r="J27" s="95" t="str">
        <f>'１か月目'!J27</f>
        <v/>
      </c>
      <c r="K27" s="32" t="str">
        <f>IF($B27="","",'４か月目'!K27+(E27+G27+H27))</f>
        <v/>
      </c>
      <c r="L27" s="32" t="str">
        <f>IF($B27="","",'４か月目'!L27-D27)</f>
        <v/>
      </c>
      <c r="M27" s="85" t="str">
        <f t="shared" ref="M27" si="62">IF(B27="","",IF((J27-K27)=0,0,ROUNDDOWN((((O27-K27)/J27)*100),3)))</f>
        <v/>
      </c>
      <c r="N27" s="116" t="str">
        <f t="shared" ref="N27" si="63">IF(B27="","",IF(AND(M27&gt;=80,M28&gt;=80),"可","不可"))</f>
        <v/>
      </c>
      <c r="O27" s="95">
        <f>'４か月目'!O27+D27</f>
        <v>0</v>
      </c>
      <c r="P27" s="32" t="str">
        <f>IF($B27="","",'４か月目'!P27+E27)</f>
        <v/>
      </c>
      <c r="Q27" s="76" t="str">
        <f t="shared" ref="Q27" si="64">IF(B27="","",IF(O27-(K27-P27)=0,0,ROUNDDOWN(((O27-K27)/(O27-P27)*100),3)))</f>
        <v/>
      </c>
      <c r="R27" s="138" t="str">
        <f t="shared" ref="R27" si="65">IF(B27="","",IF(Q27+Q28=0,0,ROUNDDOWN((((O27-K27)+(O28-K28))/((O27-P27)+(O28-P28))*100),3)))</f>
        <v/>
      </c>
      <c r="S27" s="118"/>
      <c r="T27" s="119"/>
      <c r="U27" s="120"/>
    </row>
    <row r="28" spans="1:21" ht="9.9499999999999993" customHeight="1" x14ac:dyDescent="0.15">
      <c r="A28" s="143"/>
      <c r="B28" s="178"/>
      <c r="C28" s="52" t="s">
        <v>13</v>
      </c>
      <c r="D28" s="44">
        <f>IF(B27="",0,D$14)</f>
        <v>0</v>
      </c>
      <c r="E28" s="45"/>
      <c r="F28" s="35" t="str">
        <f t="shared" ref="F28" si="66">IF($B27="","",(D28-(E28+G28+H28)))</f>
        <v/>
      </c>
      <c r="G28" s="45"/>
      <c r="H28" s="45"/>
      <c r="I28" s="80" t="str">
        <f t="shared" ref="I28" si="67">IF(B27="","",IF((D28-E28)=0,0,ROUNDDOWN(((F28/D28)*100),3)))</f>
        <v/>
      </c>
      <c r="J28" s="94" t="str">
        <f>'１か月目'!J28</f>
        <v/>
      </c>
      <c r="K28" s="33" t="str">
        <f>IF($B27="","",'４か月目'!K28+(E28+G28+H28))</f>
        <v/>
      </c>
      <c r="L28" s="33" t="str">
        <f>IF($B27="","",'４か月目'!L28-D28)</f>
        <v/>
      </c>
      <c r="M28" s="87" t="str">
        <f t="shared" ref="M28" si="68">IF(B27="","",IF((J28-K28)=0,0,ROUNDDOWN((((O28-K28)/J28)*100),3)))</f>
        <v/>
      </c>
      <c r="N28" s="117"/>
      <c r="O28" s="94">
        <f>'４か月目'!O28+D28</f>
        <v>0</v>
      </c>
      <c r="P28" s="33" t="str">
        <f>IF($B27="","",'４か月目'!P28+E28)</f>
        <v/>
      </c>
      <c r="Q28" s="77" t="str">
        <f t="shared" ref="Q28" si="69">IF(B27="","",IF(O28-(K28-P28)=0,0,ROUNDDOWN(((O28-K28)/(O28-P28)*100),3)))</f>
        <v/>
      </c>
      <c r="R28" s="139"/>
      <c r="S28" s="121"/>
      <c r="T28" s="122"/>
      <c r="U28" s="123"/>
    </row>
    <row r="29" spans="1:21" ht="9.9499999999999993" customHeight="1" x14ac:dyDescent="0.15">
      <c r="A29" s="142">
        <v>9</v>
      </c>
      <c r="B29" s="177" t="str">
        <f>IF('１か月目'!B29=0,"",'１か月目'!B29)</f>
        <v/>
      </c>
      <c r="C29" s="51" t="s">
        <v>12</v>
      </c>
      <c r="D29" s="46">
        <f>IF(B29="",0,D$13)</f>
        <v>0</v>
      </c>
      <c r="E29" s="47"/>
      <c r="F29" s="36" t="str">
        <f t="shared" ref="F29" si="70">IF($B29="","",(D29-(E29+G29+H29)))</f>
        <v/>
      </c>
      <c r="G29" s="47"/>
      <c r="H29" s="47"/>
      <c r="I29" s="81" t="str">
        <f t="shared" ref="I29" si="71">IF(B29="","",IF((D29-E29)=0,0,ROUNDDOWN(((F29/D29)*100),3)))</f>
        <v/>
      </c>
      <c r="J29" s="95" t="str">
        <f>'１か月目'!J29</f>
        <v/>
      </c>
      <c r="K29" s="32" t="str">
        <f>IF($B29="","",'４か月目'!K29+(E29+G29+H29))</f>
        <v/>
      </c>
      <c r="L29" s="32" t="str">
        <f>IF($B29="","",'４か月目'!L29-D29)</f>
        <v/>
      </c>
      <c r="M29" s="88" t="str">
        <f t="shared" ref="M29" si="72">IF(B29="","",IF((J29-K29)=0,0,ROUNDDOWN((((O29-K29)/J29)*100),3)))</f>
        <v/>
      </c>
      <c r="N29" s="116" t="str">
        <f t="shared" ref="N29" si="73">IF(B29="","",IF(AND(M29&gt;=80,M30&gt;=80),"可","不可"))</f>
        <v/>
      </c>
      <c r="O29" s="95">
        <f>'４か月目'!O29+D29</f>
        <v>0</v>
      </c>
      <c r="P29" s="32" t="str">
        <f>IF($B29="","",'４か月目'!P29+E29)</f>
        <v/>
      </c>
      <c r="Q29" s="76" t="str">
        <f t="shared" ref="Q29" si="74">IF(B29="","",IF(O29-(K29-P29)=0,0,ROUNDDOWN(((O29-K29)/(O29-P29)*100),3)))</f>
        <v/>
      </c>
      <c r="R29" s="138" t="str">
        <f t="shared" ref="R29" si="75">IF(B29="","",IF(Q29+Q30=0,0,ROUNDDOWN((((O29-K29)+(O30-K30))/((O29-P29)+(O30-P30))*100),3)))</f>
        <v/>
      </c>
      <c r="S29" s="118"/>
      <c r="T29" s="119"/>
      <c r="U29" s="120"/>
    </row>
    <row r="30" spans="1:21" ht="9.9499999999999993" customHeight="1" x14ac:dyDescent="0.15">
      <c r="A30" s="143"/>
      <c r="B30" s="178"/>
      <c r="C30" s="18" t="s">
        <v>13</v>
      </c>
      <c r="D30" s="48">
        <f>IF(B29="",0,D$14)</f>
        <v>0</v>
      </c>
      <c r="E30" s="41"/>
      <c r="F30" s="33" t="str">
        <f t="shared" ref="F30" si="76">IF($B29="","",(D30-(E30+G30+H30)))</f>
        <v/>
      </c>
      <c r="G30" s="41"/>
      <c r="H30" s="41"/>
      <c r="I30" s="77" t="str">
        <f t="shared" ref="I30" si="77">IF(B29="","",IF((D30-E30)=0,0,ROUNDDOWN(((F30/D30)*100),3)))</f>
        <v/>
      </c>
      <c r="J30" s="94" t="str">
        <f>'１か月目'!J30</f>
        <v/>
      </c>
      <c r="K30" s="33" t="str">
        <f>IF($B29="","",'４か月目'!K30+(E30+G30+H30))</f>
        <v/>
      </c>
      <c r="L30" s="33" t="str">
        <f>IF($B29="","",'４か月目'!L30-D30)</f>
        <v/>
      </c>
      <c r="M30" s="86" t="str">
        <f t="shared" ref="M30" si="78">IF(B29="","",IF((J30-K30)=0,0,ROUNDDOWN((((O30-K30)/J30)*100),3)))</f>
        <v/>
      </c>
      <c r="N30" s="117"/>
      <c r="O30" s="94">
        <f>'４か月目'!O30+D30</f>
        <v>0</v>
      </c>
      <c r="P30" s="33" t="str">
        <f>IF($B29="","",'４か月目'!P30+E30)</f>
        <v/>
      </c>
      <c r="Q30" s="77" t="str">
        <f t="shared" ref="Q30" si="79">IF(B29="","",IF(O30-(K30-P30)=0,0,ROUNDDOWN(((O30-K30)/(O30-P30)*100),3)))</f>
        <v/>
      </c>
      <c r="R30" s="139"/>
      <c r="S30" s="121"/>
      <c r="T30" s="122"/>
      <c r="U30" s="123"/>
    </row>
    <row r="31" spans="1:21" ht="9.9499999999999993" customHeight="1" x14ac:dyDescent="0.15">
      <c r="A31" s="142">
        <v>10</v>
      </c>
      <c r="B31" s="177" t="str">
        <f>IF('１か月目'!B31=0,"",'１か月目'!B31)</f>
        <v/>
      </c>
      <c r="C31" s="20" t="s">
        <v>12</v>
      </c>
      <c r="D31" s="42">
        <f>IF(B31="",0,D$13)</f>
        <v>0</v>
      </c>
      <c r="E31" s="43"/>
      <c r="F31" s="34" t="str">
        <f t="shared" ref="F31" si="80">IF($B31="","",(D31-(E31+G31+H31)))</f>
        <v/>
      </c>
      <c r="G31" s="43"/>
      <c r="H31" s="43"/>
      <c r="I31" s="79" t="str">
        <f t="shared" ref="I31" si="81">IF(B31="","",IF((D31-E31)=0,0,ROUNDDOWN(((F31/D31)*100),3)))</f>
        <v/>
      </c>
      <c r="J31" s="95" t="str">
        <f>'１か月目'!J31</f>
        <v/>
      </c>
      <c r="K31" s="32" t="str">
        <f>IF($B31="","",'４か月目'!K31+(E31+G31+H31))</f>
        <v/>
      </c>
      <c r="L31" s="32" t="str">
        <f>IF($B31="","",'４か月目'!L31-D31)</f>
        <v/>
      </c>
      <c r="M31" s="85" t="str">
        <f t="shared" ref="M31" si="82">IF(B31="","",IF((J31-K31)=0,0,ROUNDDOWN((((O31-K31)/J31)*100),3)))</f>
        <v/>
      </c>
      <c r="N31" s="116" t="str">
        <f t="shared" ref="N31" si="83">IF(B31="","",IF(AND(M31&gt;=80,M32&gt;=80),"可","不可"))</f>
        <v/>
      </c>
      <c r="O31" s="95">
        <f>'４か月目'!O31+D31</f>
        <v>0</v>
      </c>
      <c r="P31" s="32" t="str">
        <f>IF($B31="","",'４か月目'!P31+E31)</f>
        <v/>
      </c>
      <c r="Q31" s="76" t="str">
        <f t="shared" ref="Q31" si="84">IF(B31="","",IF(O31-(K31-P31)=0,0,ROUNDDOWN(((O31-K31)/(O31-P31)*100),3)))</f>
        <v/>
      </c>
      <c r="R31" s="138" t="str">
        <f t="shared" ref="R31" si="85">IF(B31="","",IF(Q31+Q32=0,0,ROUNDDOWN((((O31-K31)+(O32-K32))/((O31-P31)+(O32-P32))*100),3)))</f>
        <v/>
      </c>
      <c r="S31" s="118"/>
      <c r="T31" s="119"/>
      <c r="U31" s="120"/>
    </row>
    <row r="32" spans="1:21" ht="9.9499999999999993" customHeight="1" x14ac:dyDescent="0.15">
      <c r="A32" s="143"/>
      <c r="B32" s="178"/>
      <c r="C32" s="52" t="s">
        <v>13</v>
      </c>
      <c r="D32" s="44">
        <f>IF(B31="",0,D$14)</f>
        <v>0</v>
      </c>
      <c r="E32" s="45"/>
      <c r="F32" s="35" t="str">
        <f t="shared" ref="F32" si="86">IF($B31="","",(D32-(E32+G32+H32)))</f>
        <v/>
      </c>
      <c r="G32" s="45"/>
      <c r="H32" s="45"/>
      <c r="I32" s="80" t="str">
        <f t="shared" ref="I32" si="87">IF(B31="","",IF((D32-E32)=0,0,ROUNDDOWN(((F32/D32)*100),3)))</f>
        <v/>
      </c>
      <c r="J32" s="94" t="str">
        <f>'１か月目'!J32</f>
        <v/>
      </c>
      <c r="K32" s="33" t="str">
        <f>IF($B31="","",'４か月目'!K32+(E32+G32+H32))</f>
        <v/>
      </c>
      <c r="L32" s="33" t="str">
        <f>IF($B31="","",'４か月目'!L32-D32)</f>
        <v/>
      </c>
      <c r="M32" s="87" t="str">
        <f t="shared" ref="M32" si="88">IF(B31="","",IF((J32-K32)=0,0,ROUNDDOWN((((O32-K32)/J32)*100),3)))</f>
        <v/>
      </c>
      <c r="N32" s="117"/>
      <c r="O32" s="94">
        <f>'４か月目'!O32+D32</f>
        <v>0</v>
      </c>
      <c r="P32" s="33" t="str">
        <f>IF($B31="","",'４か月目'!P32+E32)</f>
        <v/>
      </c>
      <c r="Q32" s="77" t="str">
        <f t="shared" ref="Q32" si="89">IF(B31="","",IF(O32-(K32-P32)=0,0,ROUNDDOWN(((O32-K32)/(O32-P32)*100),3)))</f>
        <v/>
      </c>
      <c r="R32" s="139"/>
      <c r="S32" s="121"/>
      <c r="T32" s="122"/>
      <c r="U32" s="123"/>
    </row>
    <row r="33" spans="1:21" ht="9.9499999999999993" customHeight="1" x14ac:dyDescent="0.15">
      <c r="A33" s="142">
        <v>11</v>
      </c>
      <c r="B33" s="177" t="str">
        <f>IF('１か月目'!B33=0,"",'１か月目'!B33)</f>
        <v/>
      </c>
      <c r="C33" s="51" t="s">
        <v>12</v>
      </c>
      <c r="D33" s="46">
        <f>IF(B33="",0,D$13)</f>
        <v>0</v>
      </c>
      <c r="E33" s="47"/>
      <c r="F33" s="36" t="str">
        <f t="shared" ref="F33" si="90">IF($B33="","",(D33-(E33+G33+H33)))</f>
        <v/>
      </c>
      <c r="G33" s="47"/>
      <c r="H33" s="47"/>
      <c r="I33" s="81" t="str">
        <f t="shared" ref="I33" si="91">IF(B33="","",IF((D33-E33)=0,0,ROUNDDOWN(((F33/D33)*100),3)))</f>
        <v/>
      </c>
      <c r="J33" s="95" t="str">
        <f>'１か月目'!J33</f>
        <v/>
      </c>
      <c r="K33" s="32" t="str">
        <f>IF($B33="","",'４か月目'!K33+(E33+G33+H33))</f>
        <v/>
      </c>
      <c r="L33" s="32" t="str">
        <f>IF($B33="","",'４か月目'!L33-D33)</f>
        <v/>
      </c>
      <c r="M33" s="88" t="str">
        <f t="shared" ref="M33" si="92">IF(B33="","",IF((J33-K33)=0,0,ROUNDDOWN((((O33-K33)/J33)*100),3)))</f>
        <v/>
      </c>
      <c r="N33" s="116" t="str">
        <f t="shared" ref="N33" si="93">IF(B33="","",IF(AND(M33&gt;=80,M34&gt;=80),"可","不可"))</f>
        <v/>
      </c>
      <c r="O33" s="95">
        <f>'４か月目'!O33+D33</f>
        <v>0</v>
      </c>
      <c r="P33" s="32" t="str">
        <f>IF($B33="","",'４か月目'!P33+E33)</f>
        <v/>
      </c>
      <c r="Q33" s="76" t="str">
        <f t="shared" ref="Q33" si="94">IF(B33="","",IF(O33-(K33-P33)=0,0,ROUNDDOWN(((O33-K33)/(O33-P33)*100),3)))</f>
        <v/>
      </c>
      <c r="R33" s="138" t="str">
        <f t="shared" ref="R33" si="95">IF(B33="","",IF(Q33+Q34=0,0,ROUNDDOWN((((O33-K33)+(O34-K34))/((O33-P33)+(O34-P34))*100),3)))</f>
        <v/>
      </c>
      <c r="S33" s="118"/>
      <c r="T33" s="119"/>
      <c r="U33" s="120"/>
    </row>
    <row r="34" spans="1:21" ht="9.9499999999999993" customHeight="1" x14ac:dyDescent="0.15">
      <c r="A34" s="143"/>
      <c r="B34" s="178"/>
      <c r="C34" s="18" t="s">
        <v>13</v>
      </c>
      <c r="D34" s="48">
        <f>IF(B33="",0,D$14)</f>
        <v>0</v>
      </c>
      <c r="E34" s="41"/>
      <c r="F34" s="33" t="str">
        <f t="shared" ref="F34" si="96">IF($B33="","",(D34-(E34+G34+H34)))</f>
        <v/>
      </c>
      <c r="G34" s="41"/>
      <c r="H34" s="41"/>
      <c r="I34" s="77" t="str">
        <f t="shared" ref="I34" si="97">IF(B33="","",IF((D34-E34)=0,0,ROUNDDOWN(((F34/D34)*100),3)))</f>
        <v/>
      </c>
      <c r="J34" s="94" t="str">
        <f>'１か月目'!J34</f>
        <v/>
      </c>
      <c r="K34" s="33" t="str">
        <f>IF($B33="","",'４か月目'!K34+(E34+G34+H34))</f>
        <v/>
      </c>
      <c r="L34" s="33" t="str">
        <f>IF($B33="","",'４か月目'!L34-D34)</f>
        <v/>
      </c>
      <c r="M34" s="86" t="str">
        <f t="shared" ref="M34" si="98">IF(B33="","",IF((J34-K34)=0,0,ROUNDDOWN((((O34-K34)/J34)*100),3)))</f>
        <v/>
      </c>
      <c r="N34" s="117"/>
      <c r="O34" s="94">
        <f>'４か月目'!O34+D34</f>
        <v>0</v>
      </c>
      <c r="P34" s="33" t="str">
        <f>IF($B33="","",'４か月目'!P34+E34)</f>
        <v/>
      </c>
      <c r="Q34" s="77" t="str">
        <f t="shared" ref="Q34" si="99">IF(B33="","",IF(O34-(K34-P34)=0,0,ROUNDDOWN(((O34-K34)/(O34-P34)*100),3)))</f>
        <v/>
      </c>
      <c r="R34" s="139"/>
      <c r="S34" s="121"/>
      <c r="T34" s="122"/>
      <c r="U34" s="123"/>
    </row>
    <row r="35" spans="1:21" ht="9.9499999999999993" customHeight="1" x14ac:dyDescent="0.15">
      <c r="A35" s="142">
        <v>12</v>
      </c>
      <c r="B35" s="177" t="str">
        <f>IF('１か月目'!B35=0,"",'１か月目'!B35)</f>
        <v/>
      </c>
      <c r="C35" s="20" t="s">
        <v>12</v>
      </c>
      <c r="D35" s="42">
        <f>IF(B35="",0,D$13)</f>
        <v>0</v>
      </c>
      <c r="E35" s="43"/>
      <c r="F35" s="34" t="str">
        <f t="shared" ref="F35" si="100">IF($B35="","",(D35-(E35+G35+H35)))</f>
        <v/>
      </c>
      <c r="G35" s="43"/>
      <c r="H35" s="43"/>
      <c r="I35" s="79" t="str">
        <f t="shared" ref="I35" si="101">IF(B35="","",IF((D35-E35)=0,0,ROUNDDOWN(((F35/D35)*100),3)))</f>
        <v/>
      </c>
      <c r="J35" s="95" t="str">
        <f>'１か月目'!J35</f>
        <v/>
      </c>
      <c r="K35" s="32" t="str">
        <f>IF($B35="","",'４か月目'!K35+(E35+G35+H35))</f>
        <v/>
      </c>
      <c r="L35" s="32" t="str">
        <f>IF($B35="","",'４か月目'!L35-D35)</f>
        <v/>
      </c>
      <c r="M35" s="85" t="str">
        <f t="shared" ref="M35" si="102">IF(B35="","",IF((J35-K35)=0,0,ROUNDDOWN((((O35-K35)/J35)*100),3)))</f>
        <v/>
      </c>
      <c r="N35" s="116" t="str">
        <f t="shared" ref="N35" si="103">IF(B35="","",IF(AND(M35&gt;=80,M36&gt;=80),"可","不可"))</f>
        <v/>
      </c>
      <c r="O35" s="95">
        <f>'４か月目'!O35+D35</f>
        <v>0</v>
      </c>
      <c r="P35" s="32" t="str">
        <f>IF($B35="","",'４か月目'!P35+E35)</f>
        <v/>
      </c>
      <c r="Q35" s="76" t="str">
        <f t="shared" ref="Q35" si="104">IF(B35="","",IF(O35-(K35-P35)=0,0,ROUNDDOWN(((O35-K35)/(O35-P35)*100),3)))</f>
        <v/>
      </c>
      <c r="R35" s="138" t="str">
        <f t="shared" ref="R35" si="105">IF(B35="","",IF(Q35+Q36=0,0,ROUNDDOWN((((O35-K35)+(O36-K36))/((O35-P35)+(O36-P36))*100),3)))</f>
        <v/>
      </c>
      <c r="S35" s="118"/>
      <c r="T35" s="119"/>
      <c r="U35" s="120"/>
    </row>
    <row r="36" spans="1:21" ht="9.9499999999999993" customHeight="1" x14ac:dyDescent="0.15">
      <c r="A36" s="143"/>
      <c r="B36" s="178"/>
      <c r="C36" s="52" t="s">
        <v>13</v>
      </c>
      <c r="D36" s="44">
        <f>IF(B35="",0,D$14)</f>
        <v>0</v>
      </c>
      <c r="E36" s="45"/>
      <c r="F36" s="35" t="str">
        <f t="shared" ref="F36" si="106">IF($B35="","",(D36-(E36+G36+H36)))</f>
        <v/>
      </c>
      <c r="G36" s="45"/>
      <c r="H36" s="45"/>
      <c r="I36" s="80" t="str">
        <f t="shared" ref="I36" si="107">IF(B35="","",IF((D36-E36)=0,0,ROUNDDOWN(((F36/D36)*100),3)))</f>
        <v/>
      </c>
      <c r="J36" s="94" t="str">
        <f>'１か月目'!J36</f>
        <v/>
      </c>
      <c r="K36" s="33" t="str">
        <f>IF($B35="","",'４か月目'!K36+(E36+G36+H36))</f>
        <v/>
      </c>
      <c r="L36" s="33" t="str">
        <f>IF($B35="","",'４か月目'!L36-D36)</f>
        <v/>
      </c>
      <c r="M36" s="87" t="str">
        <f t="shared" ref="M36" si="108">IF(B35="","",IF((J36-K36)=0,0,ROUNDDOWN((((O36-K36)/J36)*100),3)))</f>
        <v/>
      </c>
      <c r="N36" s="117"/>
      <c r="O36" s="94">
        <f>'４か月目'!O36+D36</f>
        <v>0</v>
      </c>
      <c r="P36" s="33" t="str">
        <f>IF($B35="","",'４か月目'!P36+E36)</f>
        <v/>
      </c>
      <c r="Q36" s="77" t="str">
        <f t="shared" ref="Q36" si="109">IF(B35="","",IF(O36-(K36-P36)=0,0,ROUNDDOWN(((O36-K36)/(O36-P36)*100),3)))</f>
        <v/>
      </c>
      <c r="R36" s="139"/>
      <c r="S36" s="121"/>
      <c r="T36" s="122"/>
      <c r="U36" s="123"/>
    </row>
    <row r="37" spans="1:21" ht="9.9499999999999993" customHeight="1" x14ac:dyDescent="0.15">
      <c r="A37" s="142">
        <v>13</v>
      </c>
      <c r="B37" s="177" t="str">
        <f>IF('１か月目'!B37=0,"",'１か月目'!B37)</f>
        <v/>
      </c>
      <c r="C37" s="51" t="s">
        <v>12</v>
      </c>
      <c r="D37" s="46">
        <f>IF(B37="",0,D$13)</f>
        <v>0</v>
      </c>
      <c r="E37" s="47"/>
      <c r="F37" s="36" t="str">
        <f t="shared" ref="F37" si="110">IF($B37="","",(D37-(E37+G37+H37)))</f>
        <v/>
      </c>
      <c r="G37" s="47"/>
      <c r="H37" s="47"/>
      <c r="I37" s="81" t="str">
        <f t="shared" ref="I37" si="111">IF(B37="","",IF((D37-E37)=0,0,ROUNDDOWN(((F37/D37)*100),3)))</f>
        <v/>
      </c>
      <c r="J37" s="95" t="str">
        <f>'１か月目'!J37</f>
        <v/>
      </c>
      <c r="K37" s="32" t="str">
        <f>IF($B37="","",'４か月目'!K37+(E37+G37+H37))</f>
        <v/>
      </c>
      <c r="L37" s="32" t="str">
        <f>IF($B37="","",'４か月目'!L37-D37)</f>
        <v/>
      </c>
      <c r="M37" s="88" t="str">
        <f t="shared" ref="M37" si="112">IF(B37="","",IF((J37-K37)=0,0,ROUNDDOWN((((O37-K37)/J37)*100),3)))</f>
        <v/>
      </c>
      <c r="N37" s="116" t="str">
        <f t="shared" ref="N37" si="113">IF(B37="","",IF(AND(M37&gt;=80,M38&gt;=80),"可","不可"))</f>
        <v/>
      </c>
      <c r="O37" s="95">
        <f>'４か月目'!O37+D37</f>
        <v>0</v>
      </c>
      <c r="P37" s="32" t="str">
        <f>IF($B37="","",'４か月目'!P37+E37)</f>
        <v/>
      </c>
      <c r="Q37" s="76" t="str">
        <f t="shared" ref="Q37" si="114">IF(B37="","",IF(O37-(K37-P37)=0,0,ROUNDDOWN(((O37-K37)/(O37-P37)*100),3)))</f>
        <v/>
      </c>
      <c r="R37" s="138" t="str">
        <f t="shared" ref="R37" si="115">IF(B37="","",IF(Q37+Q38=0,0,ROUNDDOWN((((O37-K37)+(O38-K38))/((O37-P37)+(O38-P38))*100),3)))</f>
        <v/>
      </c>
      <c r="S37" s="118"/>
      <c r="T37" s="119"/>
      <c r="U37" s="120"/>
    </row>
    <row r="38" spans="1:21" ht="9.9499999999999993" customHeight="1" x14ac:dyDescent="0.15">
      <c r="A38" s="143"/>
      <c r="B38" s="178"/>
      <c r="C38" s="18" t="s">
        <v>13</v>
      </c>
      <c r="D38" s="48">
        <f>IF(B37="",0,D$14)</f>
        <v>0</v>
      </c>
      <c r="E38" s="41"/>
      <c r="F38" s="33" t="str">
        <f t="shared" ref="F38" si="116">IF($B37="","",(D38-(E38+G38+H38)))</f>
        <v/>
      </c>
      <c r="G38" s="41"/>
      <c r="H38" s="41"/>
      <c r="I38" s="77" t="str">
        <f t="shared" ref="I38" si="117">IF(B37="","",IF((D38-E38)=0,0,ROUNDDOWN(((F38/D38)*100),3)))</f>
        <v/>
      </c>
      <c r="J38" s="94" t="str">
        <f>'１か月目'!J38</f>
        <v/>
      </c>
      <c r="K38" s="33" t="str">
        <f>IF($B37="","",'４か月目'!K38+(E38+G38+H38))</f>
        <v/>
      </c>
      <c r="L38" s="33" t="str">
        <f>IF($B37="","",'４か月目'!L38-D38)</f>
        <v/>
      </c>
      <c r="M38" s="86" t="str">
        <f t="shared" ref="M38" si="118">IF(B37="","",IF((J38-K38)=0,0,ROUNDDOWN((((O38-K38)/J38)*100),3)))</f>
        <v/>
      </c>
      <c r="N38" s="117"/>
      <c r="O38" s="94">
        <f>'４か月目'!O38+D38</f>
        <v>0</v>
      </c>
      <c r="P38" s="33" t="str">
        <f>IF($B37="","",'４か月目'!P38+E38)</f>
        <v/>
      </c>
      <c r="Q38" s="77" t="str">
        <f t="shared" ref="Q38" si="119">IF(B37="","",IF(O38-(K38-P38)=0,0,ROUNDDOWN(((O38-K38)/(O38-P38)*100),3)))</f>
        <v/>
      </c>
      <c r="R38" s="139"/>
      <c r="S38" s="121"/>
      <c r="T38" s="122"/>
      <c r="U38" s="123"/>
    </row>
    <row r="39" spans="1:21" ht="9.9499999999999993" customHeight="1" x14ac:dyDescent="0.15">
      <c r="A39" s="142">
        <v>14</v>
      </c>
      <c r="B39" s="177" t="str">
        <f>IF('１か月目'!B39=0,"",'１か月目'!B39)</f>
        <v/>
      </c>
      <c r="C39" s="20" t="s">
        <v>12</v>
      </c>
      <c r="D39" s="42">
        <f>IF(B39="",0,D$13)</f>
        <v>0</v>
      </c>
      <c r="E39" s="43"/>
      <c r="F39" s="34" t="str">
        <f t="shared" ref="F39" si="120">IF($B39="","",(D39-(E39+G39+H39)))</f>
        <v/>
      </c>
      <c r="G39" s="43"/>
      <c r="H39" s="43"/>
      <c r="I39" s="79" t="str">
        <f t="shared" ref="I39" si="121">IF(B39="","",IF((D39-E39)=0,0,ROUNDDOWN(((F39/D39)*100),3)))</f>
        <v/>
      </c>
      <c r="J39" s="95" t="str">
        <f>'１か月目'!J39</f>
        <v/>
      </c>
      <c r="K39" s="32" t="str">
        <f>IF($B39="","",'４か月目'!K39+(E39+G39+H39))</f>
        <v/>
      </c>
      <c r="L39" s="32" t="str">
        <f>IF($B39="","",'４か月目'!L39-D39)</f>
        <v/>
      </c>
      <c r="M39" s="85" t="str">
        <f t="shared" ref="M39" si="122">IF(B39="","",IF((J39-K39)=0,0,ROUNDDOWN((((O39-K39)/J39)*100),3)))</f>
        <v/>
      </c>
      <c r="N39" s="116" t="str">
        <f t="shared" ref="N39" si="123">IF(B39="","",IF(AND(M39&gt;=80,M40&gt;=80),"可","不可"))</f>
        <v/>
      </c>
      <c r="O39" s="95">
        <f>'４か月目'!O39+D39</f>
        <v>0</v>
      </c>
      <c r="P39" s="32" t="str">
        <f>IF($B39="","",'４か月目'!P39+E39)</f>
        <v/>
      </c>
      <c r="Q39" s="76" t="str">
        <f t="shared" ref="Q39" si="124">IF(B39="","",IF(O39-(K39-P39)=0,0,ROUNDDOWN(((O39-K39)/(O39-P39)*100),3)))</f>
        <v/>
      </c>
      <c r="R39" s="138" t="str">
        <f t="shared" ref="R39" si="125">IF(B39="","",IF(Q39+Q40=0,0,ROUNDDOWN((((O39-K39)+(O40-K40))/((O39-P39)+(O40-P40))*100),3)))</f>
        <v/>
      </c>
      <c r="S39" s="118"/>
      <c r="T39" s="119"/>
      <c r="U39" s="120"/>
    </row>
    <row r="40" spans="1:21" ht="9.9499999999999993" customHeight="1" x14ac:dyDescent="0.15">
      <c r="A40" s="143"/>
      <c r="B40" s="178"/>
      <c r="C40" s="52" t="s">
        <v>13</v>
      </c>
      <c r="D40" s="44">
        <f>IF(B39="",0,D$14)</f>
        <v>0</v>
      </c>
      <c r="E40" s="45"/>
      <c r="F40" s="35" t="str">
        <f t="shared" ref="F40" si="126">IF($B39="","",(D40-(E40+G40+H40)))</f>
        <v/>
      </c>
      <c r="G40" s="45"/>
      <c r="H40" s="45"/>
      <c r="I40" s="80" t="str">
        <f t="shared" ref="I40" si="127">IF(B39="","",IF((D40-E40)=0,0,ROUNDDOWN(((F40/D40)*100),3)))</f>
        <v/>
      </c>
      <c r="J40" s="94" t="str">
        <f>'１か月目'!J40</f>
        <v/>
      </c>
      <c r="K40" s="33" t="str">
        <f>IF($B39="","",'４か月目'!K40+(E40+G40+H40))</f>
        <v/>
      </c>
      <c r="L40" s="33" t="str">
        <f>IF($B39="","",'４か月目'!L40-D40)</f>
        <v/>
      </c>
      <c r="M40" s="87" t="str">
        <f t="shared" ref="M40" si="128">IF(B39="","",IF((J40-K40)=0,0,ROUNDDOWN((((O40-K40)/J40)*100),3)))</f>
        <v/>
      </c>
      <c r="N40" s="117"/>
      <c r="O40" s="94">
        <f>'４か月目'!O40+D40</f>
        <v>0</v>
      </c>
      <c r="P40" s="33" t="str">
        <f>IF($B39="","",'４か月目'!P40+E40)</f>
        <v/>
      </c>
      <c r="Q40" s="77" t="str">
        <f t="shared" ref="Q40" si="129">IF(B39="","",IF(O40-(K40-P40)=0,0,ROUNDDOWN(((O40-K40)/(O40-P40)*100),3)))</f>
        <v/>
      </c>
      <c r="R40" s="139"/>
      <c r="S40" s="121"/>
      <c r="T40" s="122"/>
      <c r="U40" s="123"/>
    </row>
    <row r="41" spans="1:21" ht="9.9499999999999993" customHeight="1" x14ac:dyDescent="0.15">
      <c r="A41" s="142">
        <v>15</v>
      </c>
      <c r="B41" s="177" t="str">
        <f>IF('１か月目'!B41=0,"",'１か月目'!B41)</f>
        <v/>
      </c>
      <c r="C41" s="20" t="s">
        <v>12</v>
      </c>
      <c r="D41" s="46">
        <f>IF(B41="",0,D$13)</f>
        <v>0</v>
      </c>
      <c r="E41" s="47"/>
      <c r="F41" s="36" t="str">
        <f t="shared" ref="F41" si="130">IF($B41="","",(D41-(E41+G41+H41)))</f>
        <v/>
      </c>
      <c r="G41" s="47"/>
      <c r="H41" s="47"/>
      <c r="I41" s="81" t="str">
        <f t="shared" ref="I41" si="131">IF(B41="","",IF((D41-E41)=0,0,ROUNDDOWN(((F41/D41)*100),3)))</f>
        <v/>
      </c>
      <c r="J41" s="95" t="str">
        <f>'１か月目'!J41</f>
        <v/>
      </c>
      <c r="K41" s="32" t="str">
        <f>IF($B41="","",'４か月目'!K41+(E41+G41+H41))</f>
        <v/>
      </c>
      <c r="L41" s="32" t="str">
        <f>IF($B41="","",'４か月目'!L41-D41)</f>
        <v/>
      </c>
      <c r="M41" s="88" t="str">
        <f t="shared" ref="M41" si="132">IF(B41="","",IF((J41-K41)=0,0,ROUNDDOWN((((O41-K41)/J41)*100),3)))</f>
        <v/>
      </c>
      <c r="N41" s="116" t="str">
        <f t="shared" ref="N41" si="133">IF(B41="","",IF(AND(M41&gt;=80,M42&gt;=80),"可","不可"))</f>
        <v/>
      </c>
      <c r="O41" s="95">
        <f>'４か月目'!O41+D41</f>
        <v>0</v>
      </c>
      <c r="P41" s="32" t="str">
        <f>IF($B41="","",'４か月目'!P41+E41)</f>
        <v/>
      </c>
      <c r="Q41" s="76" t="str">
        <f t="shared" ref="Q41" si="134">IF(B41="","",IF(O41-(K41-P41)=0,0,ROUNDDOWN(((O41-K41)/(O41-P41)*100),3)))</f>
        <v/>
      </c>
      <c r="R41" s="138" t="str">
        <f t="shared" ref="R41" si="135">IF(B41="","",IF(Q41+Q42=0,0,ROUNDDOWN((((O41-K41)+(O42-K42))/((O41-P41)+(O42-P42))*100),3)))</f>
        <v/>
      </c>
      <c r="S41" s="118"/>
      <c r="T41" s="119"/>
      <c r="U41" s="120"/>
    </row>
    <row r="42" spans="1:21" ht="9.9499999999999993" customHeight="1" x14ac:dyDescent="0.15">
      <c r="A42" s="143"/>
      <c r="B42" s="178"/>
      <c r="C42" s="52" t="s">
        <v>13</v>
      </c>
      <c r="D42" s="48">
        <f>IF(B41="",0,D$14)</f>
        <v>0</v>
      </c>
      <c r="E42" s="41"/>
      <c r="F42" s="33" t="str">
        <f t="shared" ref="F42" si="136">IF($B41="","",(D42-(E42+G42+H42)))</f>
        <v/>
      </c>
      <c r="G42" s="41"/>
      <c r="H42" s="41"/>
      <c r="I42" s="77" t="str">
        <f t="shared" ref="I42" si="137">IF(B41="","",IF((D42-E42)=0,0,ROUNDDOWN(((F42/D42)*100),3)))</f>
        <v/>
      </c>
      <c r="J42" s="94" t="str">
        <f>'１か月目'!J42</f>
        <v/>
      </c>
      <c r="K42" s="33" t="str">
        <f>IF($B41="","",'４か月目'!K42+(E42+G42+H42))</f>
        <v/>
      </c>
      <c r="L42" s="33" t="str">
        <f>IF($B41="","",'４か月目'!L42-D42)</f>
        <v/>
      </c>
      <c r="M42" s="86" t="str">
        <f t="shared" ref="M42" si="138">IF(B41="","",IF((J42-K42)=0,0,ROUNDDOWN((((O42-K42)/J42)*100),3)))</f>
        <v/>
      </c>
      <c r="N42" s="117"/>
      <c r="O42" s="94">
        <f>'４か月目'!O42+D42</f>
        <v>0</v>
      </c>
      <c r="P42" s="33" t="str">
        <f>IF($B41="","",'４か月目'!P42+E42)</f>
        <v/>
      </c>
      <c r="Q42" s="77" t="str">
        <f t="shared" ref="Q42" si="139">IF(B41="","",IF(O42-(K42-P42)=0,0,ROUNDDOWN(((O42-K42)/(O42-P42)*100),3)))</f>
        <v/>
      </c>
      <c r="R42" s="139"/>
      <c r="S42" s="121"/>
      <c r="T42" s="122"/>
      <c r="U42" s="123"/>
    </row>
    <row r="43" spans="1:21" ht="9.9499999999999993" customHeight="1" x14ac:dyDescent="0.15">
      <c r="A43" s="142">
        <v>16</v>
      </c>
      <c r="B43" s="184" t="str">
        <f>IF('１か月目'!B43=0,"",'１か月目'!B43)</f>
        <v/>
      </c>
      <c r="C43" s="21" t="s">
        <v>12</v>
      </c>
      <c r="D43" s="49">
        <f>IF(B43="",0,D$13)</f>
        <v>0</v>
      </c>
      <c r="E43" s="50"/>
      <c r="F43" s="37" t="str">
        <f t="shared" ref="F43" si="140">IF($B43="","",(D43-(E43+G43+H43)))</f>
        <v/>
      </c>
      <c r="G43" s="50"/>
      <c r="H43" s="50"/>
      <c r="I43" s="82" t="str">
        <f t="shared" ref="I43" si="141">IF(B43="","",IF((D43-E43)=0,0,ROUNDDOWN(((F43/D43)*100),3)))</f>
        <v/>
      </c>
      <c r="J43" s="95" t="str">
        <f>'１か月目'!J43</f>
        <v/>
      </c>
      <c r="K43" s="32" t="str">
        <f>IF($B43="","",'４か月目'!K43+(E43+G43+H43))</f>
        <v/>
      </c>
      <c r="L43" s="32" t="str">
        <f>IF($B43="","",'４か月目'!L43-D43)</f>
        <v/>
      </c>
      <c r="M43" s="89" t="str">
        <f t="shared" ref="M43" si="142">IF(B43="","",IF((J43-K43)=0,0,ROUNDDOWN((((O43-K43)/J43)*100),3)))</f>
        <v/>
      </c>
      <c r="N43" s="163" t="str">
        <f t="shared" ref="N43" si="143">IF(B43="","",IF(AND(M43&gt;=80,M44&gt;=80),"可","不可"))</f>
        <v/>
      </c>
      <c r="O43" s="95">
        <f>'４か月目'!O43+D43</f>
        <v>0</v>
      </c>
      <c r="P43" s="32" t="str">
        <f>IF($B43="","",'４か月目'!P43+E43)</f>
        <v/>
      </c>
      <c r="Q43" s="76" t="str">
        <f t="shared" ref="Q43" si="144">IF(B43="","",IF(O43-(K43-P43)=0,0,ROUNDDOWN(((O43-K43)/(O43-P43)*100),3)))</f>
        <v/>
      </c>
      <c r="R43" s="138" t="str">
        <f t="shared" ref="R43" si="145">IF(B43="","",IF(Q43+Q44=0,0,ROUNDDOWN((((O43-K43)+(O44-K44))/((O43-P43)+(O44-P44))*100),3)))</f>
        <v/>
      </c>
      <c r="S43" s="164"/>
      <c r="T43" s="165"/>
      <c r="U43" s="166"/>
    </row>
    <row r="44" spans="1:21" ht="9.9499999999999993" customHeight="1" x14ac:dyDescent="0.15">
      <c r="A44" s="143"/>
      <c r="B44" s="178"/>
      <c r="C44" s="52" t="s">
        <v>13</v>
      </c>
      <c r="D44" s="44">
        <f>IF(B43="",0,D$14)</f>
        <v>0</v>
      </c>
      <c r="E44" s="45"/>
      <c r="F44" s="35" t="str">
        <f t="shared" ref="F44" si="146">IF($B43="","",(D44-(E44+G44+H44)))</f>
        <v/>
      </c>
      <c r="G44" s="45"/>
      <c r="H44" s="45"/>
      <c r="I44" s="80" t="str">
        <f t="shared" ref="I44" si="147">IF(B43="","",IF((D44-E44)=0,0,ROUNDDOWN(((F44/D44)*100),3)))</f>
        <v/>
      </c>
      <c r="J44" s="94" t="str">
        <f>'１か月目'!J44</f>
        <v/>
      </c>
      <c r="K44" s="33" t="str">
        <f>IF($B43="","",'４か月目'!K44+(E44+G44+H44))</f>
        <v/>
      </c>
      <c r="L44" s="33" t="str">
        <f>IF($B43="","",'４か月目'!L44-D44)</f>
        <v/>
      </c>
      <c r="M44" s="87" t="str">
        <f t="shared" ref="M44" si="148">IF(B43="","",IF((J44-K44)=0,0,ROUNDDOWN((((O44-K44)/J44)*100),3)))</f>
        <v/>
      </c>
      <c r="N44" s="117"/>
      <c r="O44" s="94">
        <f>'４か月目'!O44+D44</f>
        <v>0</v>
      </c>
      <c r="P44" s="33" t="str">
        <f>IF($B43="","",'４か月目'!P44+E44)</f>
        <v/>
      </c>
      <c r="Q44" s="77" t="str">
        <f t="shared" ref="Q44" si="149">IF(B43="","",IF(O44-(K44-P44)=0,0,ROUNDDOWN(((O44-K44)/(O44-P44)*100),3)))</f>
        <v/>
      </c>
      <c r="R44" s="139"/>
      <c r="S44" s="121"/>
      <c r="T44" s="122"/>
      <c r="U44" s="123"/>
    </row>
    <row r="45" spans="1:21" ht="9.9499999999999993" customHeight="1" x14ac:dyDescent="0.15">
      <c r="A45" s="142">
        <v>17</v>
      </c>
      <c r="B45" s="177" t="str">
        <f>IF('１か月目'!B45=0,"",'１か月目'!B45)</f>
        <v/>
      </c>
      <c r="C45" s="51" t="s">
        <v>12</v>
      </c>
      <c r="D45" s="46">
        <f>IF(B45="",0,D$13)</f>
        <v>0</v>
      </c>
      <c r="E45" s="47"/>
      <c r="F45" s="36" t="str">
        <f t="shared" ref="F45" si="150">IF($B45="","",(D45-(E45+G45+H45)))</f>
        <v/>
      </c>
      <c r="G45" s="47"/>
      <c r="H45" s="47"/>
      <c r="I45" s="81" t="str">
        <f t="shared" ref="I45" si="151">IF(B45="","",IF((D45-E45)=0,0,ROUNDDOWN(((F45/D45)*100),3)))</f>
        <v/>
      </c>
      <c r="J45" s="95" t="str">
        <f>'１か月目'!J45</f>
        <v/>
      </c>
      <c r="K45" s="32" t="str">
        <f>IF($B45="","",'４か月目'!K45+(E45+G45+H45))</f>
        <v/>
      </c>
      <c r="L45" s="32" t="str">
        <f>IF($B45="","",'４か月目'!L45-D45)</f>
        <v/>
      </c>
      <c r="M45" s="88" t="str">
        <f t="shared" ref="M45" si="152">IF(B45="","",IF((J45-K45)=0,0,ROUNDDOWN((((O45-K45)/J45)*100),3)))</f>
        <v/>
      </c>
      <c r="N45" s="116" t="str">
        <f t="shared" ref="N45" si="153">IF(B45="","",IF(AND(M45&gt;=80,M46&gt;=80),"可","不可"))</f>
        <v/>
      </c>
      <c r="O45" s="95">
        <f>'４か月目'!O45+D45</f>
        <v>0</v>
      </c>
      <c r="P45" s="32" t="str">
        <f>IF($B45="","",'４か月目'!P45+E45)</f>
        <v/>
      </c>
      <c r="Q45" s="76" t="str">
        <f t="shared" ref="Q45" si="154">IF(B45="","",IF(O45-(K45-P45)=0,0,ROUNDDOWN(((O45-K45)/(O45-P45)*100),3)))</f>
        <v/>
      </c>
      <c r="R45" s="138" t="str">
        <f t="shared" ref="R45" si="155">IF(B45="","",IF(Q45+Q46=0,0,ROUNDDOWN((((O45-K45)+(O46-K46))/((O45-P45)+(O46-P46))*100),3)))</f>
        <v/>
      </c>
      <c r="S45" s="118"/>
      <c r="T45" s="119"/>
      <c r="U45" s="120"/>
    </row>
    <row r="46" spans="1:21" ht="9.9499999999999993" customHeight="1" x14ac:dyDescent="0.15">
      <c r="A46" s="143"/>
      <c r="B46" s="178"/>
      <c r="C46" s="18" t="s">
        <v>13</v>
      </c>
      <c r="D46" s="48">
        <f>IF(B45="",0,D$14)</f>
        <v>0</v>
      </c>
      <c r="E46" s="41"/>
      <c r="F46" s="33" t="str">
        <f t="shared" ref="F46" si="156">IF($B45="","",(D46-(E46+G46+H46)))</f>
        <v/>
      </c>
      <c r="G46" s="41"/>
      <c r="H46" s="41"/>
      <c r="I46" s="77" t="str">
        <f t="shared" ref="I46" si="157">IF(B45="","",IF((D46-E46)=0,0,ROUNDDOWN(((F46/D46)*100),3)))</f>
        <v/>
      </c>
      <c r="J46" s="94" t="str">
        <f>'１か月目'!J46</f>
        <v/>
      </c>
      <c r="K46" s="33" t="str">
        <f>IF($B45="","",'４か月目'!K46+(E46+G46+H46))</f>
        <v/>
      </c>
      <c r="L46" s="33" t="str">
        <f>IF($B45="","",'４か月目'!L46-D46)</f>
        <v/>
      </c>
      <c r="M46" s="86" t="str">
        <f t="shared" ref="M46" si="158">IF(B45="","",IF((J46-K46)=0,0,ROUNDDOWN((((O46-K46)/J46)*100),3)))</f>
        <v/>
      </c>
      <c r="N46" s="117"/>
      <c r="O46" s="94">
        <f>'４か月目'!O46+D46</f>
        <v>0</v>
      </c>
      <c r="P46" s="33" t="str">
        <f>IF($B45="","",'４か月目'!P46+E46)</f>
        <v/>
      </c>
      <c r="Q46" s="77" t="str">
        <f t="shared" ref="Q46" si="159">IF(B45="","",IF(O46-(K46-P46)=0,0,ROUNDDOWN(((O46-K46)/(O46-P46)*100),3)))</f>
        <v/>
      </c>
      <c r="R46" s="139"/>
      <c r="S46" s="121"/>
      <c r="T46" s="122"/>
      <c r="U46" s="123"/>
    </row>
    <row r="47" spans="1:21" ht="9.9499999999999993" customHeight="1" x14ac:dyDescent="0.15">
      <c r="A47" s="142">
        <v>18</v>
      </c>
      <c r="B47" s="177" t="str">
        <f>IF('１か月目'!B47=0,"",'１か月目'!B47)</f>
        <v/>
      </c>
      <c r="C47" s="20" t="s">
        <v>12</v>
      </c>
      <c r="D47" s="42">
        <f>IF(B47="",0,D$13)</f>
        <v>0</v>
      </c>
      <c r="E47" s="43"/>
      <c r="F47" s="34" t="str">
        <f t="shared" ref="F47" si="160">IF($B47="","",(D47-(E47+G47+H47)))</f>
        <v/>
      </c>
      <c r="G47" s="43"/>
      <c r="H47" s="43"/>
      <c r="I47" s="79" t="str">
        <f t="shared" ref="I47" si="161">IF(B47="","",IF((D47-E47)=0,0,ROUNDDOWN(((F47/D47)*100),3)))</f>
        <v/>
      </c>
      <c r="J47" s="95" t="str">
        <f>'１か月目'!J47</f>
        <v/>
      </c>
      <c r="K47" s="32" t="str">
        <f>IF($B47="","",'４か月目'!K47+(E47+G47+H47))</f>
        <v/>
      </c>
      <c r="L47" s="32" t="str">
        <f>IF($B47="","",'４か月目'!L47-D47)</f>
        <v/>
      </c>
      <c r="M47" s="85" t="str">
        <f t="shared" ref="M47" si="162">IF(B47="","",IF((J47-K47)=0,0,ROUNDDOWN((((O47-K47)/J47)*100),3)))</f>
        <v/>
      </c>
      <c r="N47" s="116" t="str">
        <f t="shared" ref="N47" si="163">IF(B47="","",IF(AND(M47&gt;=80,M48&gt;=80),"可","不可"))</f>
        <v/>
      </c>
      <c r="O47" s="95">
        <f>'４か月目'!O47+D47</f>
        <v>0</v>
      </c>
      <c r="P47" s="32" t="str">
        <f>IF($B47="","",'４か月目'!P47+E47)</f>
        <v/>
      </c>
      <c r="Q47" s="76" t="str">
        <f t="shared" ref="Q47" si="164">IF(B47="","",IF(O47-(K47-P47)=0,0,ROUNDDOWN(((O47-K47)/(O47-P47)*100),3)))</f>
        <v/>
      </c>
      <c r="R47" s="138" t="str">
        <f t="shared" ref="R47" si="165">IF(B47="","",IF(Q47+Q48=0,0,ROUNDDOWN((((O47-K47)+(O48-K48))/((O47-P47)+(O48-P48))*100),3)))</f>
        <v/>
      </c>
      <c r="S47" s="118"/>
      <c r="T47" s="119"/>
      <c r="U47" s="120"/>
    </row>
    <row r="48" spans="1:21" ht="9.9499999999999993" customHeight="1" x14ac:dyDescent="0.15">
      <c r="A48" s="143"/>
      <c r="B48" s="178"/>
      <c r="C48" s="52" t="s">
        <v>13</v>
      </c>
      <c r="D48" s="44">
        <f>IF(B47="",0,D$14)</f>
        <v>0</v>
      </c>
      <c r="E48" s="45"/>
      <c r="F48" s="35" t="str">
        <f t="shared" ref="F48" si="166">IF($B47="","",(D48-(E48+G48+H48)))</f>
        <v/>
      </c>
      <c r="G48" s="45"/>
      <c r="H48" s="45"/>
      <c r="I48" s="80" t="str">
        <f t="shared" ref="I48" si="167">IF(B47="","",IF((D48-E48)=0,0,ROUNDDOWN(((F48/D48)*100),3)))</f>
        <v/>
      </c>
      <c r="J48" s="94" t="str">
        <f>'１か月目'!J48</f>
        <v/>
      </c>
      <c r="K48" s="33" t="str">
        <f>IF($B47="","",'４か月目'!K48+(E48+G48+H48))</f>
        <v/>
      </c>
      <c r="L48" s="33" t="str">
        <f>IF($B47="","",'４か月目'!L48-D48)</f>
        <v/>
      </c>
      <c r="M48" s="87" t="str">
        <f t="shared" ref="M48" si="168">IF(B47="","",IF((J48-K48)=0,0,ROUNDDOWN((((O48-K48)/J48)*100),3)))</f>
        <v/>
      </c>
      <c r="N48" s="117"/>
      <c r="O48" s="94">
        <f>'４か月目'!O48+D48</f>
        <v>0</v>
      </c>
      <c r="P48" s="33" t="str">
        <f>IF($B47="","",'４か月目'!P48+E48)</f>
        <v/>
      </c>
      <c r="Q48" s="77" t="str">
        <f t="shared" ref="Q48" si="169">IF(B47="","",IF(O48-(K48-P48)=0,0,ROUNDDOWN(((O48-K48)/(O48-P48)*100),3)))</f>
        <v/>
      </c>
      <c r="R48" s="139"/>
      <c r="S48" s="121"/>
      <c r="T48" s="122"/>
      <c r="U48" s="123"/>
    </row>
    <row r="49" spans="1:21" ht="9.9499999999999993" customHeight="1" x14ac:dyDescent="0.15">
      <c r="A49" s="142">
        <v>19</v>
      </c>
      <c r="B49" s="177" t="str">
        <f>IF('１か月目'!B49=0,"",'１か月目'!B49)</f>
        <v/>
      </c>
      <c r="C49" s="51" t="s">
        <v>12</v>
      </c>
      <c r="D49" s="46">
        <f>IF(B49="",0,D$13)</f>
        <v>0</v>
      </c>
      <c r="E49" s="47"/>
      <c r="F49" s="36" t="str">
        <f t="shared" ref="F49" si="170">IF($B49="","",(D49-(E49+G49+H49)))</f>
        <v/>
      </c>
      <c r="G49" s="47"/>
      <c r="H49" s="47"/>
      <c r="I49" s="81" t="str">
        <f t="shared" ref="I49" si="171">IF(B49="","",IF((D49-E49)=0,0,ROUNDDOWN(((F49/D49)*100),3)))</f>
        <v/>
      </c>
      <c r="J49" s="95" t="str">
        <f>'１か月目'!J49</f>
        <v/>
      </c>
      <c r="K49" s="32" t="str">
        <f>IF($B49="","",'４か月目'!K49+(E49+G49+H49))</f>
        <v/>
      </c>
      <c r="L49" s="32" t="str">
        <f>IF($B49="","",'４か月目'!L49-D49)</f>
        <v/>
      </c>
      <c r="M49" s="88" t="str">
        <f t="shared" ref="M49" si="172">IF(B49="","",IF((J49-K49)=0,0,ROUNDDOWN((((O49-K49)/J49)*100),3)))</f>
        <v/>
      </c>
      <c r="N49" s="116" t="str">
        <f t="shared" ref="N49" si="173">IF(B49="","",IF(AND(M49&gt;=80,M50&gt;=80),"可","不可"))</f>
        <v/>
      </c>
      <c r="O49" s="95">
        <f>'４か月目'!O49+D49</f>
        <v>0</v>
      </c>
      <c r="P49" s="32" t="str">
        <f>IF($B49="","",'４か月目'!P49+E49)</f>
        <v/>
      </c>
      <c r="Q49" s="76" t="str">
        <f t="shared" ref="Q49" si="174">IF(B49="","",IF(O49-(K49-P49)=0,0,ROUNDDOWN(((O49-K49)/(O49-P49)*100),3)))</f>
        <v/>
      </c>
      <c r="R49" s="138" t="str">
        <f t="shared" ref="R49" si="175">IF(B49="","",IF(Q49+Q50=0,0,ROUNDDOWN((((O49-K49)+(O50-K50))/((O49-P49)+(O50-P50))*100),3)))</f>
        <v/>
      </c>
      <c r="S49" s="118"/>
      <c r="T49" s="119"/>
      <c r="U49" s="120"/>
    </row>
    <row r="50" spans="1:21" ht="9.9499999999999993" customHeight="1" x14ac:dyDescent="0.15">
      <c r="A50" s="143"/>
      <c r="B50" s="178"/>
      <c r="C50" s="18" t="s">
        <v>13</v>
      </c>
      <c r="D50" s="48">
        <f>IF(B49="",0,D$14)</f>
        <v>0</v>
      </c>
      <c r="E50" s="41"/>
      <c r="F50" s="33" t="str">
        <f t="shared" ref="F50" si="176">IF($B49="","",(D50-(E50+G50+H50)))</f>
        <v/>
      </c>
      <c r="G50" s="41"/>
      <c r="H50" s="41"/>
      <c r="I50" s="77" t="str">
        <f t="shared" ref="I50" si="177">IF(B49="","",IF((D50-E50)=0,0,ROUNDDOWN(((F50/D50)*100),3)))</f>
        <v/>
      </c>
      <c r="J50" s="94" t="str">
        <f>'１か月目'!J50</f>
        <v/>
      </c>
      <c r="K50" s="33" t="str">
        <f>IF($B49="","",'４か月目'!K50+(E50+G50+H50))</f>
        <v/>
      </c>
      <c r="L50" s="33" t="str">
        <f>IF($B49="","",'４か月目'!L50-D50)</f>
        <v/>
      </c>
      <c r="M50" s="86" t="str">
        <f t="shared" ref="M50" si="178">IF(B49="","",IF((J50-K50)=0,0,ROUNDDOWN((((O50-K50)/J50)*100),3)))</f>
        <v/>
      </c>
      <c r="N50" s="117"/>
      <c r="O50" s="94">
        <f>'４か月目'!O50+D50</f>
        <v>0</v>
      </c>
      <c r="P50" s="33" t="str">
        <f>IF($B49="","",'４か月目'!P50+E50)</f>
        <v/>
      </c>
      <c r="Q50" s="77" t="str">
        <f t="shared" ref="Q50" si="179">IF(B49="","",IF(O50-(K50-P50)=0,0,ROUNDDOWN(((O50-K50)/(O50-P50)*100),3)))</f>
        <v/>
      </c>
      <c r="R50" s="139"/>
      <c r="S50" s="121"/>
      <c r="T50" s="122"/>
      <c r="U50" s="123"/>
    </row>
    <row r="51" spans="1:21" ht="9.9499999999999993" customHeight="1" x14ac:dyDescent="0.15">
      <c r="A51" s="142">
        <v>20</v>
      </c>
      <c r="B51" s="177" t="str">
        <f>IF('１か月目'!B51=0,"",'１か月目'!B51)</f>
        <v/>
      </c>
      <c r="C51" s="20" t="s">
        <v>12</v>
      </c>
      <c r="D51" s="46">
        <f>IF(B51="",0,D$13)</f>
        <v>0</v>
      </c>
      <c r="E51" s="47"/>
      <c r="F51" s="36" t="str">
        <f t="shared" ref="F51" si="180">IF($B51="","",(D51-(E51+G51+H51)))</f>
        <v/>
      </c>
      <c r="G51" s="47"/>
      <c r="H51" s="47"/>
      <c r="I51" s="81" t="str">
        <f t="shared" ref="I51" si="181">IF(B51="","",IF((D51-E51)=0,0,ROUNDDOWN(((F51/D51)*100),3)))</f>
        <v/>
      </c>
      <c r="J51" s="95" t="str">
        <f>'１か月目'!J51</f>
        <v/>
      </c>
      <c r="K51" s="32" t="str">
        <f>IF($B51="","",'４か月目'!K51+(E51+G51+H51))</f>
        <v/>
      </c>
      <c r="L51" s="32" t="str">
        <f>IF($B51="","",'４か月目'!L51-D51)</f>
        <v/>
      </c>
      <c r="M51" s="88" t="str">
        <f t="shared" ref="M51" si="182">IF(B51="","",IF((J51-K51)=0,0,ROUNDDOWN((((O51-K51)/J51)*100),3)))</f>
        <v/>
      </c>
      <c r="N51" s="116" t="str">
        <f t="shared" ref="N51" si="183">IF(B51="","",IF(AND(M51&gt;=80,M52&gt;=80),"可","不可"))</f>
        <v/>
      </c>
      <c r="O51" s="95">
        <f>'４か月目'!O51+D51</f>
        <v>0</v>
      </c>
      <c r="P51" s="32" t="str">
        <f>IF($B51="","",'４か月目'!P51+E51)</f>
        <v/>
      </c>
      <c r="Q51" s="76" t="str">
        <f t="shared" ref="Q51" si="184">IF(B51="","",IF(O51-(K51-P51)=0,0,ROUNDDOWN(((O51-K51)/(O51-P51)*100),3)))</f>
        <v/>
      </c>
      <c r="R51" s="138" t="str">
        <f t="shared" ref="R51" si="185">IF(B51="","",IF(Q51+Q52=0,0,ROUNDDOWN((((O51-K51)+(O52-K52))/((O51-P51)+(O52-P52))*100),3)))</f>
        <v/>
      </c>
      <c r="S51" s="118"/>
      <c r="T51" s="119"/>
      <c r="U51" s="120"/>
    </row>
    <row r="52" spans="1:21" ht="9.9499999999999993" customHeight="1" x14ac:dyDescent="0.15">
      <c r="A52" s="143"/>
      <c r="B52" s="178"/>
      <c r="C52" s="52" t="s">
        <v>13</v>
      </c>
      <c r="D52" s="48">
        <f>IF(B51="",0,D$14)</f>
        <v>0</v>
      </c>
      <c r="E52" s="19"/>
      <c r="F52" s="33" t="str">
        <f t="shared" ref="F52" si="186">IF($B51="","",(D52-(E52+G52+H52)))</f>
        <v/>
      </c>
      <c r="G52" s="19"/>
      <c r="H52" s="19"/>
      <c r="I52" s="83" t="str">
        <f t="shared" ref="I52" si="187">IF(B51="","",IF((D52-E52)=0,0,ROUNDDOWN(((F52/D52)*100),3)))</f>
        <v/>
      </c>
      <c r="J52" s="94" t="str">
        <f>'１か月目'!J52</f>
        <v/>
      </c>
      <c r="K52" s="33" t="str">
        <f>IF($B51="","",'４か月目'!K52+(E52+G52+H52))</f>
        <v/>
      </c>
      <c r="L52" s="33" t="str">
        <f>IF($B51="","",'４か月目'!L52-D52)</f>
        <v/>
      </c>
      <c r="M52" s="90" t="str">
        <f t="shared" ref="M52" si="188">IF(B51="","",IF((J52-K52)=0,0,ROUNDDOWN((((O52-K52)/J52)*100),3)))</f>
        <v/>
      </c>
      <c r="N52" s="117"/>
      <c r="O52" s="94">
        <f>'４か月目'!O52+D52</f>
        <v>0</v>
      </c>
      <c r="P52" s="33" t="str">
        <f>IF($B51="","",'４か月目'!P52+E52)</f>
        <v/>
      </c>
      <c r="Q52" s="77" t="str">
        <f t="shared" ref="Q52" si="189">IF(B51="","",IF(O52-(K52-P52)=0,0,ROUNDDOWN(((O52-K52)/(O52-P52)*100),3)))</f>
        <v/>
      </c>
      <c r="R52" s="139"/>
      <c r="S52" s="121"/>
      <c r="T52" s="122"/>
      <c r="U52" s="123"/>
    </row>
    <row r="53" spans="1:21" ht="11.1" customHeight="1" x14ac:dyDescent="0.15">
      <c r="A53" s="28" t="s">
        <v>42</v>
      </c>
      <c r="B53" s="28"/>
      <c r="C53" s="29"/>
      <c r="D53" s="29"/>
      <c r="E53" s="29"/>
      <c r="F53" s="29"/>
      <c r="G53" s="29"/>
      <c r="H53" s="29"/>
      <c r="I53" s="29"/>
      <c r="J53" s="29"/>
      <c r="K53" s="29"/>
      <c r="L53" s="29"/>
      <c r="M53" s="29"/>
      <c r="N53" s="29"/>
      <c r="O53" s="29"/>
      <c r="P53" s="29"/>
      <c r="Q53" s="29"/>
      <c r="R53" s="29"/>
      <c r="S53" s="29"/>
      <c r="T53" s="29"/>
      <c r="U53" s="107" t="s">
        <v>14</v>
      </c>
    </row>
    <row r="54" spans="1:21" ht="11.1" customHeight="1" x14ac:dyDescent="0.15">
      <c r="A54" s="28" t="s">
        <v>41</v>
      </c>
      <c r="B54" s="28"/>
      <c r="C54" s="29"/>
      <c r="D54" s="29"/>
      <c r="E54" s="29"/>
      <c r="F54" s="29"/>
      <c r="G54" s="29"/>
      <c r="H54" s="29"/>
      <c r="I54" s="29"/>
      <c r="J54" s="29"/>
      <c r="K54" s="29"/>
      <c r="L54" s="29"/>
      <c r="M54" s="29"/>
      <c r="N54" s="29"/>
      <c r="O54" s="29"/>
      <c r="P54" s="29"/>
      <c r="Q54" s="29"/>
      <c r="R54" s="29"/>
      <c r="S54" s="29"/>
      <c r="T54" s="29"/>
      <c r="U54" s="29"/>
    </row>
    <row r="55" spans="1:21" ht="11.1" customHeight="1" x14ac:dyDescent="0.15">
      <c r="A55" s="28" t="s">
        <v>40</v>
      </c>
      <c r="B55" s="28"/>
      <c r="C55" s="29"/>
      <c r="D55" s="29"/>
      <c r="E55" s="29"/>
      <c r="F55" s="29"/>
      <c r="G55" s="29"/>
      <c r="H55" s="29"/>
      <c r="I55" s="29"/>
      <c r="J55" s="29"/>
      <c r="K55" s="29"/>
      <c r="L55" s="29"/>
      <c r="M55" s="29"/>
      <c r="N55" s="29"/>
      <c r="O55" s="29"/>
      <c r="P55" s="29"/>
      <c r="Q55" s="29"/>
      <c r="R55" s="29"/>
      <c r="S55" s="29"/>
      <c r="T55" s="29"/>
      <c r="U55" s="29"/>
    </row>
    <row r="56" spans="1:21" ht="11.1" customHeight="1" x14ac:dyDescent="0.15">
      <c r="A56" s="28" t="s">
        <v>44</v>
      </c>
    </row>
  </sheetData>
  <sheetProtection sheet="1" selectLockedCells="1"/>
  <mergeCells count="117">
    <mergeCell ref="N13:N14"/>
    <mergeCell ref="S13:U14"/>
    <mergeCell ref="N15:N16"/>
    <mergeCell ref="S15:U16"/>
    <mergeCell ref="N17:N18"/>
    <mergeCell ref="S17:U18"/>
    <mergeCell ref="N19:N20"/>
    <mergeCell ref="S19:U20"/>
    <mergeCell ref="N21:N22"/>
    <mergeCell ref="S21:U22"/>
    <mergeCell ref="R15:R16"/>
    <mergeCell ref="R17:R18"/>
    <mergeCell ref="R19:R20"/>
    <mergeCell ref="R21:R22"/>
    <mergeCell ref="N47:N48"/>
    <mergeCell ref="S47:U48"/>
    <mergeCell ref="N49:N50"/>
    <mergeCell ref="S49:U50"/>
    <mergeCell ref="N43:N44"/>
    <mergeCell ref="S43:U44"/>
    <mergeCell ref="N45:N46"/>
    <mergeCell ref="S45:U46"/>
    <mergeCell ref="N23:N24"/>
    <mergeCell ref="R41:R42"/>
    <mergeCell ref="R43:R44"/>
    <mergeCell ref="R45:R46"/>
    <mergeCell ref="R47:R48"/>
    <mergeCell ref="R49:R50"/>
    <mergeCell ref="R23:R24"/>
    <mergeCell ref="R25:R26"/>
    <mergeCell ref="R27:R28"/>
    <mergeCell ref="R29:R30"/>
    <mergeCell ref="R31:R32"/>
    <mergeCell ref="S41:U42"/>
    <mergeCell ref="N51:N52"/>
    <mergeCell ref="S51:U52"/>
    <mergeCell ref="R51:R52"/>
    <mergeCell ref="A1:U2"/>
    <mergeCell ref="D4:J4"/>
    <mergeCell ref="D5:F5"/>
    <mergeCell ref="H5:J5"/>
    <mergeCell ref="D6:F6"/>
    <mergeCell ref="G6:J6"/>
    <mergeCell ref="S7:U7"/>
    <mergeCell ref="J10:N10"/>
    <mergeCell ref="S10:U10"/>
    <mergeCell ref="S11:U12"/>
    <mergeCell ref="A43:A44"/>
    <mergeCell ref="B43:B44"/>
    <mergeCell ref="A45:A46"/>
    <mergeCell ref="A51:A52"/>
    <mergeCell ref="B51:B52"/>
    <mergeCell ref="A47:A48"/>
    <mergeCell ref="B47:B48"/>
    <mergeCell ref="A49:A50"/>
    <mergeCell ref="B49:B50"/>
    <mergeCell ref="B45:B46"/>
    <mergeCell ref="R13:R14"/>
    <mergeCell ref="B10:B12"/>
    <mergeCell ref="C10:C12"/>
    <mergeCell ref="D10:I10"/>
    <mergeCell ref="B17:B18"/>
    <mergeCell ref="A13:A14"/>
    <mergeCell ref="B13:B14"/>
    <mergeCell ref="A10:A12"/>
    <mergeCell ref="A15:A16"/>
    <mergeCell ref="B15:B16"/>
    <mergeCell ref="A17:A18"/>
    <mergeCell ref="A25:A26"/>
    <mergeCell ref="B25:B26"/>
    <mergeCell ref="A19:A20"/>
    <mergeCell ref="B19:B20"/>
    <mergeCell ref="A21:A22"/>
    <mergeCell ref="B21:B22"/>
    <mergeCell ref="N25:N26"/>
    <mergeCell ref="S25:U26"/>
    <mergeCell ref="B31:B32"/>
    <mergeCell ref="S23:U24"/>
    <mergeCell ref="A23:A24"/>
    <mergeCell ref="B23:B24"/>
    <mergeCell ref="A33:A34"/>
    <mergeCell ref="B33:B34"/>
    <mergeCell ref="A31:A32"/>
    <mergeCell ref="A27:A28"/>
    <mergeCell ref="B27:B28"/>
    <mergeCell ref="A29:A30"/>
    <mergeCell ref="B29:B30"/>
    <mergeCell ref="N27:N28"/>
    <mergeCell ref="S27:U28"/>
    <mergeCell ref="N29:N30"/>
    <mergeCell ref="S29:U30"/>
    <mergeCell ref="N31:N32"/>
    <mergeCell ref="R33:R34"/>
    <mergeCell ref="O10:R10"/>
    <mergeCell ref="O4:U4"/>
    <mergeCell ref="O5:U5"/>
    <mergeCell ref="A41:A42"/>
    <mergeCell ref="B41:B42"/>
    <mergeCell ref="A35:A36"/>
    <mergeCell ref="B35:B36"/>
    <mergeCell ref="A37:A38"/>
    <mergeCell ref="B37:B38"/>
    <mergeCell ref="S31:U32"/>
    <mergeCell ref="N33:N34"/>
    <mergeCell ref="S33:U34"/>
    <mergeCell ref="A39:A40"/>
    <mergeCell ref="B39:B40"/>
    <mergeCell ref="N35:N36"/>
    <mergeCell ref="S35:U36"/>
    <mergeCell ref="N37:N38"/>
    <mergeCell ref="S37:U38"/>
    <mergeCell ref="N39:N40"/>
    <mergeCell ref="S39:U40"/>
    <mergeCell ref="R35:R36"/>
    <mergeCell ref="R37:R38"/>
    <mergeCell ref="R39:R40"/>
    <mergeCell ref="N41:N42"/>
  </mergeCells>
  <phoneticPr fontId="9"/>
  <dataValidations count="1">
    <dataValidation type="whole" imeMode="off" operator="greaterThanOrEqual" allowBlank="1" showInputMessage="1" showErrorMessage="1" error="数字で入力してください" sqref="G13:H52 D13:E52" xr:uid="{00000000-0002-0000-0400-000000000000}">
      <formula1>0</formula1>
    </dataValidation>
  </dataValidations>
  <printOptions horizontalCentered="1" verticalCentered="1"/>
  <pageMargins left="0.39370078740157483" right="0.39370078740157483" top="0.39370078740157483" bottom="0.39370078740157483" header="0.31496062992125984" footer="0.31496062992125984"/>
  <pageSetup paperSize="9" orientation="landscape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4" tint="0.59999389629810485"/>
    <pageSetUpPr fitToPage="1"/>
  </sheetPr>
  <dimension ref="A1:U56"/>
  <sheetViews>
    <sheetView zoomScaleNormal="100" zoomScaleSheetLayoutView="100" workbookViewId="0">
      <selection activeCell="D13" sqref="D13"/>
    </sheetView>
  </sheetViews>
  <sheetFormatPr defaultRowHeight="13.5" x14ac:dyDescent="0.15"/>
  <cols>
    <col min="1" max="1" width="3.625" style="1" customWidth="1"/>
    <col min="2" max="2" width="12.625" style="1" customWidth="1"/>
    <col min="3" max="3" width="5.625" style="1" customWidth="1"/>
    <col min="4" max="21" width="6.625" style="1" customWidth="1"/>
    <col min="22" max="16384" width="9" style="1"/>
  </cols>
  <sheetData>
    <row r="1" spans="1:21" ht="12" customHeight="1" x14ac:dyDescent="0.15">
      <c r="A1" s="185" t="s">
        <v>9</v>
      </c>
      <c r="B1" s="185"/>
      <c r="C1" s="185"/>
      <c r="D1" s="185"/>
      <c r="E1" s="185"/>
      <c r="F1" s="185"/>
      <c r="G1" s="185"/>
      <c r="H1" s="185"/>
      <c r="I1" s="185"/>
      <c r="J1" s="185"/>
      <c r="K1" s="185"/>
      <c r="L1" s="185"/>
      <c r="M1" s="185"/>
      <c r="N1" s="185"/>
      <c r="O1" s="185"/>
      <c r="P1" s="185"/>
      <c r="Q1" s="185"/>
      <c r="R1" s="185"/>
      <c r="S1" s="185"/>
      <c r="T1" s="185"/>
      <c r="U1" s="185"/>
    </row>
    <row r="2" spans="1:21" ht="12" customHeight="1" x14ac:dyDescent="0.15">
      <c r="A2" s="185"/>
      <c r="B2" s="185"/>
      <c r="C2" s="185"/>
      <c r="D2" s="185"/>
      <c r="E2" s="185"/>
      <c r="F2" s="185"/>
      <c r="G2" s="185"/>
      <c r="H2" s="185"/>
      <c r="I2" s="185"/>
      <c r="J2" s="185"/>
      <c r="K2" s="185"/>
      <c r="L2" s="185"/>
      <c r="M2" s="185"/>
      <c r="N2" s="185"/>
      <c r="O2" s="185"/>
      <c r="P2" s="185"/>
      <c r="Q2" s="185"/>
      <c r="R2" s="185"/>
      <c r="S2" s="185"/>
      <c r="T2" s="185"/>
      <c r="U2" s="185"/>
    </row>
    <row r="3" spans="1:21" ht="6" customHeight="1" x14ac:dyDescent="0.15"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3"/>
      <c r="Q3" s="22"/>
      <c r="R3" s="22"/>
      <c r="S3" s="4"/>
      <c r="T3" s="4"/>
      <c r="U3" s="4"/>
    </row>
    <row r="4" spans="1:21" ht="12" customHeight="1" x14ac:dyDescent="0.15">
      <c r="B4" s="26" t="s">
        <v>22</v>
      </c>
      <c r="C4" s="53" t="s">
        <v>8</v>
      </c>
      <c r="D4" s="186" t="str">
        <f>IF('１か月目'!D4="","",'１か月目'!D4)</f>
        <v/>
      </c>
      <c r="E4" s="186"/>
      <c r="F4" s="186"/>
      <c r="G4" s="186"/>
      <c r="H4" s="186"/>
      <c r="I4" s="186"/>
      <c r="J4" s="186"/>
      <c r="K4" s="4"/>
      <c r="O4" s="174" t="str">
        <f>'１か月目'!O4:U4</f>
        <v>委託先名：</v>
      </c>
      <c r="P4" s="175"/>
      <c r="Q4" s="175"/>
      <c r="R4" s="175"/>
      <c r="S4" s="175"/>
      <c r="T4" s="175"/>
      <c r="U4" s="176"/>
    </row>
    <row r="5" spans="1:21" ht="12" customHeight="1" x14ac:dyDescent="0.15">
      <c r="B5" s="27" t="s">
        <v>21</v>
      </c>
      <c r="C5" s="23" t="s">
        <v>8</v>
      </c>
      <c r="D5" s="187" t="str">
        <f>IF('１か月目'!D5="","",'１か月目'!D5)</f>
        <v/>
      </c>
      <c r="E5" s="187"/>
      <c r="F5" s="187"/>
      <c r="G5" s="61" t="s">
        <v>7</v>
      </c>
      <c r="H5" s="187" t="str">
        <f>IF('１か月目'!H5="","",'１か月目'!H5)</f>
        <v/>
      </c>
      <c r="I5" s="187"/>
      <c r="J5" s="187"/>
      <c r="K5" s="4"/>
      <c r="O5" s="113" t="s">
        <v>26</v>
      </c>
      <c r="P5" s="114"/>
      <c r="Q5" s="114"/>
      <c r="R5" s="114"/>
      <c r="S5" s="114"/>
      <c r="T5" s="114"/>
      <c r="U5" s="115"/>
    </row>
    <row r="6" spans="1:21" ht="12" customHeight="1" x14ac:dyDescent="0.15">
      <c r="B6" s="27" t="s">
        <v>30</v>
      </c>
      <c r="C6" s="23" t="s">
        <v>8</v>
      </c>
      <c r="D6" s="154" t="e">
        <f ca="1">IF(MONTH(D5)+(K6-1)&lt;=12,MONTH(D5)+(K6-1),MONTH(D5)+(K6-1)-12)</f>
        <v>#VALUE!</v>
      </c>
      <c r="E6" s="154"/>
      <c r="F6" s="154"/>
      <c r="G6" s="158" t="e">
        <f ca="1">IF(D6="","","("&amp;IF(K6&gt;=10,"","　")&amp;K6&amp;"か月目／"&amp;IF(L6&gt;=10,"","　")&amp;L6&amp;"か月)")</f>
        <v>#VALUE!</v>
      </c>
      <c r="H6" s="158"/>
      <c r="I6" s="158"/>
      <c r="J6" s="158"/>
      <c r="K6" s="15">
        <f ca="1">VALUE(IF(LEFT(RIGHT(CELL("filename",$A$1),LEN(CELL("filename",$A$1))-FIND("か月目",CELL("filename",$A$1))+3),1)="]",MID(RIGHT(CELL("filename",$A$1),LEN(CELL("filename",$A$1))-FIND("か月目",CELL("filename",$A$1))+3),2,1),LEFT(RIGHT(CELL("filename",$A$1),LEN(CELL("filename",$A$1))-FIND("か月目",CELL("filename",$A$1))+3),2)))</f>
        <v>6</v>
      </c>
      <c r="L6" s="14" t="e">
        <f>IF(MONTH(D5)&lt;=MONTH(H5),MONTH(H5)-MONTH(D5)+1,24-MONTH(D5)+1+MONTH(H5))</f>
        <v>#VALUE!</v>
      </c>
      <c r="M6" s="14"/>
      <c r="N6" s="14"/>
      <c r="O6" s="24"/>
      <c r="P6" s="25"/>
      <c r="Q6" s="25"/>
      <c r="R6" s="25"/>
      <c r="S6" s="25"/>
      <c r="T6" s="25"/>
      <c r="U6" s="25"/>
    </row>
    <row r="7" spans="1:21" ht="12" customHeight="1" x14ac:dyDescent="0.15">
      <c r="B7" s="8"/>
      <c r="C7" s="8"/>
      <c r="D7" s="9"/>
      <c r="E7" s="9"/>
      <c r="F7" s="12"/>
      <c r="G7" s="12"/>
      <c r="H7" s="12"/>
      <c r="I7" s="11"/>
      <c r="J7" s="11"/>
      <c r="K7" s="11"/>
      <c r="L7" s="11"/>
      <c r="M7" s="11"/>
      <c r="N7" s="6"/>
      <c r="O7" s="7"/>
      <c r="P7" s="24"/>
      <c r="Q7" s="24"/>
      <c r="R7" s="24"/>
      <c r="S7" s="159" t="s">
        <v>46</v>
      </c>
      <c r="T7" s="160"/>
      <c r="U7" s="161"/>
    </row>
    <row r="8" spans="1:21" ht="3" customHeight="1" x14ac:dyDescent="0.15">
      <c r="B8" s="8"/>
      <c r="C8" s="8"/>
      <c r="D8" s="9"/>
      <c r="E8" s="9"/>
      <c r="F8" s="10"/>
      <c r="G8" s="10"/>
      <c r="H8" s="10"/>
      <c r="I8" s="8"/>
      <c r="J8" s="8"/>
      <c r="K8" s="8"/>
      <c r="L8" s="8"/>
      <c r="M8" s="8"/>
      <c r="N8" s="4"/>
      <c r="R8" s="63"/>
    </row>
    <row r="9" spans="1:21" ht="3" customHeight="1" x14ac:dyDescent="0.15"/>
    <row r="10" spans="1:21" ht="11.1" customHeight="1" x14ac:dyDescent="0.15">
      <c r="A10" s="179" t="s">
        <v>25</v>
      </c>
      <c r="B10" s="179" t="s">
        <v>10</v>
      </c>
      <c r="C10" s="181" t="s">
        <v>11</v>
      </c>
      <c r="D10" s="183" t="s">
        <v>5</v>
      </c>
      <c r="E10" s="179"/>
      <c r="F10" s="179"/>
      <c r="G10" s="179"/>
      <c r="H10" s="179"/>
      <c r="I10" s="181"/>
      <c r="J10" s="133" t="s">
        <v>37</v>
      </c>
      <c r="K10" s="134"/>
      <c r="L10" s="134"/>
      <c r="M10" s="134"/>
      <c r="N10" s="135"/>
      <c r="O10" s="171" t="s">
        <v>18</v>
      </c>
      <c r="P10" s="172"/>
      <c r="Q10" s="172"/>
      <c r="R10" s="173"/>
      <c r="S10" s="130" t="s">
        <v>6</v>
      </c>
      <c r="T10" s="131"/>
      <c r="U10" s="132"/>
    </row>
    <row r="11" spans="1:21" ht="11.1" customHeight="1" x14ac:dyDescent="0.15">
      <c r="A11" s="179"/>
      <c r="B11" s="179"/>
      <c r="C11" s="181"/>
      <c r="D11" s="98" t="s">
        <v>0</v>
      </c>
      <c r="E11" s="99" t="s">
        <v>15</v>
      </c>
      <c r="F11" s="99" t="s">
        <v>1</v>
      </c>
      <c r="G11" s="99" t="s">
        <v>2</v>
      </c>
      <c r="H11" s="99" t="s">
        <v>3</v>
      </c>
      <c r="I11" s="62" t="s">
        <v>4</v>
      </c>
      <c r="J11" s="57" t="s">
        <v>38</v>
      </c>
      <c r="K11" s="59" t="s">
        <v>24</v>
      </c>
      <c r="L11" s="59" t="s">
        <v>39</v>
      </c>
      <c r="M11" s="59" t="s">
        <v>4</v>
      </c>
      <c r="N11" s="96" t="s">
        <v>16</v>
      </c>
      <c r="O11" s="57" t="s">
        <v>17</v>
      </c>
      <c r="P11" s="99" t="s">
        <v>29</v>
      </c>
      <c r="Q11" s="102" t="s">
        <v>4</v>
      </c>
      <c r="R11" s="106"/>
      <c r="S11" s="124" t="s">
        <v>45</v>
      </c>
      <c r="T11" s="125"/>
      <c r="U11" s="126"/>
    </row>
    <row r="12" spans="1:21" ht="11.1" customHeight="1" thickBot="1" x14ac:dyDescent="0.2">
      <c r="A12" s="180"/>
      <c r="B12" s="180"/>
      <c r="C12" s="182"/>
      <c r="D12" s="100" t="s">
        <v>19</v>
      </c>
      <c r="E12" s="101" t="s">
        <v>19</v>
      </c>
      <c r="F12" s="101" t="s">
        <v>20</v>
      </c>
      <c r="G12" s="101" t="s">
        <v>19</v>
      </c>
      <c r="H12" s="101" t="s">
        <v>19</v>
      </c>
      <c r="I12" s="78" t="s">
        <v>35</v>
      </c>
      <c r="J12" s="58" t="s">
        <v>19</v>
      </c>
      <c r="K12" s="60" t="s">
        <v>23</v>
      </c>
      <c r="L12" s="60" t="s">
        <v>19</v>
      </c>
      <c r="M12" s="84" t="s">
        <v>35</v>
      </c>
      <c r="N12" s="97" t="s">
        <v>36</v>
      </c>
      <c r="O12" s="58" t="s">
        <v>19</v>
      </c>
      <c r="P12" s="101" t="s">
        <v>19</v>
      </c>
      <c r="Q12" s="84" t="s">
        <v>35</v>
      </c>
      <c r="R12" s="105" t="s">
        <v>43</v>
      </c>
      <c r="S12" s="127"/>
      <c r="T12" s="128"/>
      <c r="U12" s="129"/>
    </row>
    <row r="13" spans="1:21" ht="9.9499999999999993" customHeight="1" thickTop="1" x14ac:dyDescent="0.15">
      <c r="A13" s="142">
        <v>1</v>
      </c>
      <c r="B13" s="184" t="str">
        <f>IF('１か月目'!B13=0,"",'１か月目'!B13)</f>
        <v>z</v>
      </c>
      <c r="C13" s="17" t="s">
        <v>12</v>
      </c>
      <c r="D13" s="38"/>
      <c r="E13" s="39"/>
      <c r="F13" s="32">
        <f t="shared" ref="F13" si="0">IF($B13="","",(D13-(E13+G13+H13)))</f>
        <v>0</v>
      </c>
      <c r="G13" s="39"/>
      <c r="H13" s="39"/>
      <c r="I13" s="91">
        <f>IF(B13="","",IF((D13-E13)=0,0,ROUNDDOWN(((F13/D13)*100),3)))</f>
        <v>0</v>
      </c>
      <c r="J13" s="93">
        <f>'１か月目'!J13</f>
        <v>0</v>
      </c>
      <c r="K13" s="32">
        <f>IF($B13="","",'５か月目'!K13+(E13+G13+H13))</f>
        <v>0</v>
      </c>
      <c r="L13" s="32">
        <f>IF($B13="","",'５か月目'!L13-D13)</f>
        <v>0</v>
      </c>
      <c r="M13" s="85">
        <f>IF(B13="","",IF((J13-K13)=0,0,ROUNDDOWN((((O13-K13)/J13)*100),3)))</f>
        <v>0</v>
      </c>
      <c r="N13" s="163" t="str">
        <f>IF(B13="","",IF(AND(M13&gt;=80,M14&gt;=80),"可","不可"))</f>
        <v>不可</v>
      </c>
      <c r="O13" s="93">
        <f>'５か月目'!O13+D13</f>
        <v>0</v>
      </c>
      <c r="P13" s="32">
        <f>IF($B13="","",'５か月目'!P13+E13)</f>
        <v>0</v>
      </c>
      <c r="Q13" s="76">
        <f>IF(B13="","",IF(O13-(K13-P13)=0,0,ROUNDDOWN(((O13-K13)/(O13-P13)*100),3)))</f>
        <v>0</v>
      </c>
      <c r="R13" s="136">
        <f>IF(B13="","",IF(Q13+Q14=0,0,ROUNDDOWN((((O13-K13)+(O14-K14))/((O13-P13)+(O14-P14))*100),3)))</f>
        <v>0</v>
      </c>
      <c r="S13" s="167"/>
      <c r="T13" s="165"/>
      <c r="U13" s="166"/>
    </row>
    <row r="14" spans="1:21" ht="9.9499999999999993" customHeight="1" x14ac:dyDescent="0.15">
      <c r="A14" s="143"/>
      <c r="B14" s="178"/>
      <c r="C14" s="18" t="s">
        <v>13</v>
      </c>
      <c r="D14" s="40"/>
      <c r="E14" s="41"/>
      <c r="F14" s="33">
        <f t="shared" ref="F14" si="1">IF($B13="","",(D14-(E14+G14+H14)))</f>
        <v>0</v>
      </c>
      <c r="G14" s="41"/>
      <c r="H14" s="41"/>
      <c r="I14" s="92">
        <f>IF(B13="","",IF((D14-E14)=0,0,ROUNDDOWN(((F14/D14)*100),3)))</f>
        <v>0</v>
      </c>
      <c r="J14" s="94">
        <f>'１か月目'!J14</f>
        <v>0</v>
      </c>
      <c r="K14" s="33">
        <f>IF($B13="","",'５か月目'!K14+(E14+G14+H14))</f>
        <v>0</v>
      </c>
      <c r="L14" s="33">
        <f>IF($B13="","",'５か月目'!L14-D14)</f>
        <v>0</v>
      </c>
      <c r="M14" s="86">
        <f>IF(B13="","",IF((J14-K14)=0,0,ROUNDDOWN((((O14-K14)/J14)*100),3)))</f>
        <v>0</v>
      </c>
      <c r="N14" s="117"/>
      <c r="O14" s="94">
        <f>'５か月目'!O14+D14</f>
        <v>0</v>
      </c>
      <c r="P14" s="33">
        <f>IF($B13="","",'５か月目'!P14+E14)</f>
        <v>0</v>
      </c>
      <c r="Q14" s="77">
        <f>IF(B13="","",IF(O14-(K14-P14)=0,0,ROUNDDOWN(((O14-K14)/(O14-P14)*100),3)))</f>
        <v>0</v>
      </c>
      <c r="R14" s="137"/>
      <c r="S14" s="121"/>
      <c r="T14" s="122"/>
      <c r="U14" s="123"/>
    </row>
    <row r="15" spans="1:21" ht="9.9499999999999993" customHeight="1" x14ac:dyDescent="0.15">
      <c r="A15" s="142">
        <v>2</v>
      </c>
      <c r="B15" s="177" t="str">
        <f>IF('１か月目'!B15=0,"",'１か月目'!B15)</f>
        <v>z</v>
      </c>
      <c r="C15" s="20" t="s">
        <v>12</v>
      </c>
      <c r="D15" s="42">
        <f>IF(B15="",0,D$13)</f>
        <v>0</v>
      </c>
      <c r="E15" s="43"/>
      <c r="F15" s="34">
        <f t="shared" ref="F15" si="2">IF($B15="","",(D15-(E15+G15+H15)))</f>
        <v>0</v>
      </c>
      <c r="G15" s="43"/>
      <c r="H15" s="43"/>
      <c r="I15" s="79">
        <f t="shared" ref="I15" si="3">IF(B15="","",IF((D15-E15)=0,0,ROUNDDOWN(((F15/D15)*100),3)))</f>
        <v>0</v>
      </c>
      <c r="J15" s="95">
        <f>'１か月目'!J15</f>
        <v>0</v>
      </c>
      <c r="K15" s="32">
        <f>IF($B15="","",'５か月目'!K15+(E15+G15+H15))</f>
        <v>0</v>
      </c>
      <c r="L15" s="32">
        <f>IF($B15="","",'５か月目'!L15-D15)</f>
        <v>0</v>
      </c>
      <c r="M15" s="85">
        <f t="shared" ref="M15" si="4">IF(B15="","",IF((J15-K15)=0,0,ROUNDDOWN((((O15-K15)/J15)*100),3)))</f>
        <v>0</v>
      </c>
      <c r="N15" s="116" t="str">
        <f t="shared" ref="N15" si="5">IF(B15="","",IF(AND(M15&gt;=80,M16&gt;=80),"可","不可"))</f>
        <v>不可</v>
      </c>
      <c r="O15" s="95">
        <f>'５か月目'!O15+D15</f>
        <v>0</v>
      </c>
      <c r="P15" s="32">
        <f>IF($B15="","",'５か月目'!P15+E15)</f>
        <v>0</v>
      </c>
      <c r="Q15" s="76">
        <f t="shared" ref="Q15" si="6">IF(B15="","",IF(O15-(K15-P15)=0,0,ROUNDDOWN(((O15-K15)/(O15-P15)*100),3)))</f>
        <v>0</v>
      </c>
      <c r="R15" s="138">
        <f t="shared" ref="R15" si="7">IF(B15="","",IF(Q15+Q16=0,0,ROUNDDOWN((((O15-K15)+(O16-K16))/((O15-P15)+(O16-P16))*100),3)))</f>
        <v>0</v>
      </c>
      <c r="S15" s="118"/>
      <c r="T15" s="119"/>
      <c r="U15" s="120"/>
    </row>
    <row r="16" spans="1:21" ht="9.9499999999999993" customHeight="1" x14ac:dyDescent="0.15">
      <c r="A16" s="143"/>
      <c r="B16" s="178"/>
      <c r="C16" s="52" t="s">
        <v>13</v>
      </c>
      <c r="D16" s="44">
        <f>IF(B15="",0,D$14)</f>
        <v>0</v>
      </c>
      <c r="E16" s="45"/>
      <c r="F16" s="35">
        <f t="shared" ref="F16" si="8">IF($B15="","",(D16-(E16+G16+H16)))</f>
        <v>0</v>
      </c>
      <c r="G16" s="45"/>
      <c r="H16" s="45"/>
      <c r="I16" s="80">
        <f t="shared" ref="I16" si="9">IF(B15="","",IF((D16-E16)=0,0,ROUNDDOWN(((F16/D16)*100),3)))</f>
        <v>0</v>
      </c>
      <c r="J16" s="94">
        <f>'１か月目'!J16</f>
        <v>0</v>
      </c>
      <c r="K16" s="33">
        <f>IF($B15="","",'５か月目'!K16+(E16+G16+H16))</f>
        <v>0</v>
      </c>
      <c r="L16" s="33">
        <f>IF($B15="","",'５か月目'!L16-D16)</f>
        <v>0</v>
      </c>
      <c r="M16" s="87">
        <f t="shared" ref="M16" si="10">IF(B15="","",IF((J16-K16)=0,0,ROUNDDOWN((((O16-K16)/J16)*100),3)))</f>
        <v>0</v>
      </c>
      <c r="N16" s="117"/>
      <c r="O16" s="94">
        <f>'５か月目'!O16+D16</f>
        <v>0</v>
      </c>
      <c r="P16" s="33">
        <f>IF($B15="","",'５か月目'!P16+E16)</f>
        <v>0</v>
      </c>
      <c r="Q16" s="77">
        <f t="shared" ref="Q16" si="11">IF(B15="","",IF(O16-(K16-P16)=0,0,ROUNDDOWN(((O16-K16)/(O16-P16)*100),3)))</f>
        <v>0</v>
      </c>
      <c r="R16" s="139"/>
      <c r="S16" s="121"/>
      <c r="T16" s="122"/>
      <c r="U16" s="123"/>
    </row>
    <row r="17" spans="1:21" ht="9.9499999999999993" customHeight="1" x14ac:dyDescent="0.15">
      <c r="A17" s="142">
        <v>3</v>
      </c>
      <c r="B17" s="177" t="str">
        <f>IF('１か月目'!B17=0,"",'１か月目'!B17)</f>
        <v>z</v>
      </c>
      <c r="C17" s="51" t="s">
        <v>12</v>
      </c>
      <c r="D17" s="46">
        <f>IF(B17="",0,D$13)</f>
        <v>0</v>
      </c>
      <c r="E17" s="47"/>
      <c r="F17" s="36">
        <f t="shared" ref="F17" si="12">IF($B17="","",(D17-(E17+G17+H17)))</f>
        <v>0</v>
      </c>
      <c r="G17" s="47"/>
      <c r="H17" s="47"/>
      <c r="I17" s="81">
        <f t="shared" ref="I17" si="13">IF(B17="","",IF((D17-E17)=0,0,ROUNDDOWN(((F17/D17)*100),3)))</f>
        <v>0</v>
      </c>
      <c r="J17" s="95">
        <f>'１か月目'!J17</f>
        <v>0</v>
      </c>
      <c r="K17" s="32">
        <f>IF($B17="","",'５か月目'!K17+(E17+G17+H17))</f>
        <v>0</v>
      </c>
      <c r="L17" s="32">
        <f>IF($B17="","",'５か月目'!L17-D17)</f>
        <v>0</v>
      </c>
      <c r="M17" s="88">
        <f t="shared" ref="M17" si="14">IF(B17="","",IF((J17-K17)=0,0,ROUNDDOWN((((O17-K17)/J17)*100),3)))</f>
        <v>0</v>
      </c>
      <c r="N17" s="116" t="str">
        <f t="shared" ref="N17" si="15">IF(B17="","",IF(AND(M17&gt;=80,M18&gt;=80),"可","不可"))</f>
        <v>不可</v>
      </c>
      <c r="O17" s="95">
        <f>'５か月目'!O17+D17</f>
        <v>0</v>
      </c>
      <c r="P17" s="32">
        <f>IF($B17="","",'５か月目'!P17+E17)</f>
        <v>0</v>
      </c>
      <c r="Q17" s="76">
        <f t="shared" ref="Q17" si="16">IF(B17="","",IF(O17-(K17-P17)=0,0,ROUNDDOWN(((O17-K17)/(O17-P17)*100),3)))</f>
        <v>0</v>
      </c>
      <c r="R17" s="138">
        <f t="shared" ref="R17" si="17">IF(B17="","",IF(Q17+Q18=0,0,ROUNDDOWN((((O17-K17)+(O18-K18))/((O17-P17)+(O18-P18))*100),3)))</f>
        <v>0</v>
      </c>
      <c r="S17" s="118"/>
      <c r="T17" s="119"/>
      <c r="U17" s="120"/>
    </row>
    <row r="18" spans="1:21" ht="9.9499999999999993" customHeight="1" x14ac:dyDescent="0.15">
      <c r="A18" s="143"/>
      <c r="B18" s="178"/>
      <c r="C18" s="18" t="s">
        <v>13</v>
      </c>
      <c r="D18" s="48">
        <f>IF(B17="",0,D$14)</f>
        <v>0</v>
      </c>
      <c r="E18" s="41"/>
      <c r="F18" s="33">
        <f t="shared" ref="F18" si="18">IF($B17="","",(D18-(E18+G18+H18)))</f>
        <v>0</v>
      </c>
      <c r="G18" s="41"/>
      <c r="H18" s="41"/>
      <c r="I18" s="77">
        <f t="shared" ref="I18" si="19">IF(B17="","",IF((D18-E18)=0,0,ROUNDDOWN(((F18/D18)*100),3)))</f>
        <v>0</v>
      </c>
      <c r="J18" s="94">
        <f>'１か月目'!J18</f>
        <v>0</v>
      </c>
      <c r="K18" s="33">
        <f>IF($B17="","",'５か月目'!K18+(E18+G18+H18))</f>
        <v>0</v>
      </c>
      <c r="L18" s="33">
        <f>IF($B17="","",'５か月目'!L18-D18)</f>
        <v>0</v>
      </c>
      <c r="M18" s="86">
        <f t="shared" ref="M18" si="20">IF(B17="","",IF((J18-K18)=0,0,ROUNDDOWN((((O18-K18)/J18)*100),3)))</f>
        <v>0</v>
      </c>
      <c r="N18" s="117"/>
      <c r="O18" s="94">
        <f>'５か月目'!O18+D18</f>
        <v>0</v>
      </c>
      <c r="P18" s="33">
        <f>IF($B17="","",'５か月目'!P18+E18)</f>
        <v>0</v>
      </c>
      <c r="Q18" s="77">
        <f t="shared" ref="Q18" si="21">IF(B17="","",IF(O18-(K18-P18)=0,0,ROUNDDOWN(((O18-K18)/(O18-P18)*100),3)))</f>
        <v>0</v>
      </c>
      <c r="R18" s="139"/>
      <c r="S18" s="121"/>
      <c r="T18" s="122"/>
      <c r="U18" s="123"/>
    </row>
    <row r="19" spans="1:21" ht="9.9499999999999993" customHeight="1" x14ac:dyDescent="0.15">
      <c r="A19" s="142">
        <v>4</v>
      </c>
      <c r="B19" s="177" t="str">
        <f>IF('１か月目'!B19=0,"",'１か月目'!B19)</f>
        <v/>
      </c>
      <c r="C19" s="20" t="s">
        <v>12</v>
      </c>
      <c r="D19" s="42">
        <f>IF(B19="",0,D$13)</f>
        <v>0</v>
      </c>
      <c r="E19" s="43"/>
      <c r="F19" s="34" t="str">
        <f>IF($B19="","",(D19-(E19+G19+H19)))</f>
        <v/>
      </c>
      <c r="G19" s="43"/>
      <c r="H19" s="43"/>
      <c r="I19" s="79" t="str">
        <f t="shared" ref="I19" si="22">IF(B19="","",IF((D19-E19)=0,0,ROUNDDOWN(((F19/D19)*100),3)))</f>
        <v/>
      </c>
      <c r="J19" s="95" t="str">
        <f>'１か月目'!J19</f>
        <v/>
      </c>
      <c r="K19" s="32" t="str">
        <f>IF($B19="","",'５か月目'!K19+(E19+G19+H19))</f>
        <v/>
      </c>
      <c r="L19" s="32" t="str">
        <f>IF($B19="","",'５か月目'!L19-D19)</f>
        <v/>
      </c>
      <c r="M19" s="85" t="str">
        <f t="shared" ref="M19" si="23">IF(B19="","",IF((J19-K19)=0,0,ROUNDDOWN((((O19-K19)/J19)*100),3)))</f>
        <v/>
      </c>
      <c r="N19" s="116" t="str">
        <f t="shared" ref="N19" si="24">IF(B19="","",IF(AND(M19&gt;=80,M20&gt;=80),"可","不可"))</f>
        <v/>
      </c>
      <c r="O19" s="95">
        <f>'５か月目'!O19+D19</f>
        <v>0</v>
      </c>
      <c r="P19" s="32" t="str">
        <f>IF($B19="","",'５か月目'!P19+E19)</f>
        <v/>
      </c>
      <c r="Q19" s="76" t="str">
        <f t="shared" ref="Q19" si="25">IF(B19="","",IF(O19-(K19-P19)=0,0,ROUNDDOWN(((O19-K19)/(O19-P19)*100),3)))</f>
        <v/>
      </c>
      <c r="R19" s="138" t="str">
        <f t="shared" ref="R19" si="26">IF(B19="","",IF(Q19+Q20=0,0,ROUNDDOWN((((O19-K19)+(O20-K20))/((O19-P19)+(O20-P20))*100),3)))</f>
        <v/>
      </c>
      <c r="S19" s="118"/>
      <c r="T19" s="119"/>
      <c r="U19" s="120"/>
    </row>
    <row r="20" spans="1:21" ht="9.9499999999999993" customHeight="1" x14ac:dyDescent="0.15">
      <c r="A20" s="143"/>
      <c r="B20" s="178"/>
      <c r="C20" s="52" t="s">
        <v>13</v>
      </c>
      <c r="D20" s="44">
        <f>IF(B19="",0,D$14)</f>
        <v>0</v>
      </c>
      <c r="E20" s="45"/>
      <c r="F20" s="35" t="str">
        <f>IF($B19="","",(D20-(E20+G20+H20)))</f>
        <v/>
      </c>
      <c r="G20" s="45"/>
      <c r="H20" s="45"/>
      <c r="I20" s="80" t="str">
        <f t="shared" ref="I20" si="27">IF(B19="","",IF((D20-E20)=0,0,ROUNDDOWN(((F20/D20)*100),3)))</f>
        <v/>
      </c>
      <c r="J20" s="94" t="str">
        <f>'１か月目'!J20</f>
        <v/>
      </c>
      <c r="K20" s="33" t="str">
        <f>IF($B19="","",'５か月目'!K20+(E20+G20+H20))</f>
        <v/>
      </c>
      <c r="L20" s="33" t="str">
        <f>IF($B19="","",'５か月目'!L20-D20)</f>
        <v/>
      </c>
      <c r="M20" s="87" t="str">
        <f t="shared" ref="M20" si="28">IF(B19="","",IF((J20-K20)=0,0,ROUNDDOWN((((O20-K20)/J20)*100),3)))</f>
        <v/>
      </c>
      <c r="N20" s="117"/>
      <c r="O20" s="94">
        <f>'５か月目'!O20+D20</f>
        <v>0</v>
      </c>
      <c r="P20" s="33" t="str">
        <f>IF($B19="","",'５か月目'!P20+E20)</f>
        <v/>
      </c>
      <c r="Q20" s="77" t="str">
        <f t="shared" ref="Q20" si="29">IF(B19="","",IF(O20-(K20-P20)=0,0,ROUNDDOWN(((O20-K20)/(O20-P20)*100),3)))</f>
        <v/>
      </c>
      <c r="R20" s="139"/>
      <c r="S20" s="121"/>
      <c r="T20" s="122"/>
      <c r="U20" s="123"/>
    </row>
    <row r="21" spans="1:21" ht="9.9499999999999993" customHeight="1" x14ac:dyDescent="0.15">
      <c r="A21" s="142">
        <v>5</v>
      </c>
      <c r="B21" s="177" t="str">
        <f>IF('１か月目'!B21=0,"",'１か月目'!B21)</f>
        <v/>
      </c>
      <c r="C21" s="51" t="s">
        <v>12</v>
      </c>
      <c r="D21" s="46">
        <f>IF(B21="",0,D$13)</f>
        <v>0</v>
      </c>
      <c r="E21" s="47"/>
      <c r="F21" s="36" t="str">
        <f t="shared" ref="F21" si="30">IF($B21="","",(D21-(E21+G21+H21)))</f>
        <v/>
      </c>
      <c r="G21" s="47"/>
      <c r="H21" s="47"/>
      <c r="I21" s="81" t="str">
        <f t="shared" ref="I21" si="31">IF(B21="","",IF((D21-E21)=0,0,ROUNDDOWN(((F21/D21)*100),3)))</f>
        <v/>
      </c>
      <c r="J21" s="95" t="str">
        <f>'１か月目'!J21</f>
        <v/>
      </c>
      <c r="K21" s="32" t="str">
        <f>IF($B21="","",'５か月目'!K21+(E21+G21+H21))</f>
        <v/>
      </c>
      <c r="L21" s="32" t="str">
        <f>IF($B21="","",'５か月目'!L21-D21)</f>
        <v/>
      </c>
      <c r="M21" s="88" t="str">
        <f t="shared" ref="M21" si="32">IF(B21="","",IF((J21-K21)=0,0,ROUNDDOWN((((O21-K21)/J21)*100),3)))</f>
        <v/>
      </c>
      <c r="N21" s="116" t="str">
        <f t="shared" ref="N21" si="33">IF(B21="","",IF(AND(M21&gt;=80,M22&gt;=80),"可","不可"))</f>
        <v/>
      </c>
      <c r="O21" s="95">
        <f>'５か月目'!O21+D21</f>
        <v>0</v>
      </c>
      <c r="P21" s="32" t="str">
        <f>IF($B21="","",'５か月目'!P21+E21)</f>
        <v/>
      </c>
      <c r="Q21" s="76" t="str">
        <f t="shared" ref="Q21" si="34">IF(B21="","",IF(O21-(K21-P21)=0,0,ROUNDDOWN(((O21-K21)/(O21-P21)*100),3)))</f>
        <v/>
      </c>
      <c r="R21" s="138" t="str">
        <f t="shared" ref="R21" si="35">IF(B21="","",IF(Q21+Q22=0,0,ROUNDDOWN((((O21-K21)+(O22-K22))/((O21-P21)+(O22-P22))*100),3)))</f>
        <v/>
      </c>
      <c r="S21" s="118"/>
      <c r="T21" s="119"/>
      <c r="U21" s="120"/>
    </row>
    <row r="22" spans="1:21" ht="9.9499999999999993" customHeight="1" x14ac:dyDescent="0.15">
      <c r="A22" s="143"/>
      <c r="B22" s="178"/>
      <c r="C22" s="18" t="s">
        <v>13</v>
      </c>
      <c r="D22" s="48">
        <f>IF(B21="",0,D$14)</f>
        <v>0</v>
      </c>
      <c r="E22" s="41"/>
      <c r="F22" s="33" t="str">
        <f t="shared" ref="F22" si="36">IF($B21="","",(D22-(E22+G22+H22)))</f>
        <v/>
      </c>
      <c r="G22" s="41"/>
      <c r="H22" s="41"/>
      <c r="I22" s="77" t="str">
        <f t="shared" ref="I22" si="37">IF(B21="","",IF((D22-E22)=0,0,ROUNDDOWN(((F22/D22)*100),3)))</f>
        <v/>
      </c>
      <c r="J22" s="94" t="str">
        <f>'１か月目'!J22</f>
        <v/>
      </c>
      <c r="K22" s="33" t="str">
        <f>IF($B21="","",'５か月目'!K22+(E22+G22+H22))</f>
        <v/>
      </c>
      <c r="L22" s="33" t="str">
        <f>IF($B21="","",'５か月目'!L22-D22)</f>
        <v/>
      </c>
      <c r="M22" s="86" t="str">
        <f t="shared" ref="M22" si="38">IF(B21="","",IF((J22-K22)=0,0,ROUNDDOWN((((O22-K22)/J22)*100),3)))</f>
        <v/>
      </c>
      <c r="N22" s="117"/>
      <c r="O22" s="94">
        <f>'５か月目'!O22+D22</f>
        <v>0</v>
      </c>
      <c r="P22" s="33" t="str">
        <f>IF($B21="","",'５か月目'!P22+E22)</f>
        <v/>
      </c>
      <c r="Q22" s="77" t="str">
        <f t="shared" ref="Q22" si="39">IF(B21="","",IF(O22-(K22-P22)=0,0,ROUNDDOWN(((O22-K22)/(O22-P22)*100),3)))</f>
        <v/>
      </c>
      <c r="R22" s="139"/>
      <c r="S22" s="121"/>
      <c r="T22" s="122"/>
      <c r="U22" s="123"/>
    </row>
    <row r="23" spans="1:21" ht="9.9499999999999993" customHeight="1" x14ac:dyDescent="0.15">
      <c r="A23" s="142">
        <v>6</v>
      </c>
      <c r="B23" s="177" t="str">
        <f>IF('１か月目'!B23=0,"",'１か月目'!B23)</f>
        <v/>
      </c>
      <c r="C23" s="20" t="s">
        <v>12</v>
      </c>
      <c r="D23" s="42">
        <f>IF(B23="",0,D$13)</f>
        <v>0</v>
      </c>
      <c r="E23" s="43"/>
      <c r="F23" s="34" t="str">
        <f t="shared" ref="F23" si="40">IF($B23="","",(D23-(E23+G23+H23)))</f>
        <v/>
      </c>
      <c r="G23" s="43"/>
      <c r="H23" s="43"/>
      <c r="I23" s="79" t="str">
        <f t="shared" ref="I23" si="41">IF(B23="","",IF((D23-E23)=0,0,ROUNDDOWN(((F23/D23)*100),3)))</f>
        <v/>
      </c>
      <c r="J23" s="95" t="str">
        <f>'１か月目'!J23</f>
        <v/>
      </c>
      <c r="K23" s="32" t="str">
        <f>IF($B23="","",'５か月目'!K23+(E23+G23+H23))</f>
        <v/>
      </c>
      <c r="L23" s="32" t="str">
        <f>IF($B23="","",'５か月目'!L23-D23)</f>
        <v/>
      </c>
      <c r="M23" s="85" t="str">
        <f t="shared" ref="M23" si="42">IF(B23="","",IF((J23-K23)=0,0,ROUNDDOWN((((O23-K23)/J23)*100),3)))</f>
        <v/>
      </c>
      <c r="N23" s="116" t="str">
        <f t="shared" ref="N23" si="43">IF(B23="","",IF(AND(M23&gt;=80,M24&gt;=80),"可","不可"))</f>
        <v/>
      </c>
      <c r="O23" s="95">
        <f>'５か月目'!O23+D23</f>
        <v>0</v>
      </c>
      <c r="P23" s="32" t="str">
        <f>IF($B23="","",'５か月目'!P23+E23)</f>
        <v/>
      </c>
      <c r="Q23" s="76" t="str">
        <f t="shared" ref="Q23" si="44">IF(B23="","",IF(O23-(K23-P23)=0,0,ROUNDDOWN(((O23-K23)/(O23-P23)*100),3)))</f>
        <v/>
      </c>
      <c r="R23" s="138" t="str">
        <f t="shared" ref="R23" si="45">IF(B23="","",IF(Q23+Q24=0,0,ROUNDDOWN((((O23-K23)+(O24-K24))/((O23-P23)+(O24-P24))*100),3)))</f>
        <v/>
      </c>
      <c r="S23" s="118"/>
      <c r="T23" s="119"/>
      <c r="U23" s="120"/>
    </row>
    <row r="24" spans="1:21" ht="9.9499999999999993" customHeight="1" x14ac:dyDescent="0.15">
      <c r="A24" s="143"/>
      <c r="B24" s="178"/>
      <c r="C24" s="52" t="s">
        <v>13</v>
      </c>
      <c r="D24" s="44">
        <f>IF(B23="",0,D$14)</f>
        <v>0</v>
      </c>
      <c r="E24" s="45"/>
      <c r="F24" s="35" t="str">
        <f t="shared" ref="F24" si="46">IF($B23="","",(D24-(E24+G24+H24)))</f>
        <v/>
      </c>
      <c r="G24" s="45"/>
      <c r="H24" s="45"/>
      <c r="I24" s="80" t="str">
        <f t="shared" ref="I24" si="47">IF(B23="","",IF((D24-E24)=0,0,ROUNDDOWN(((F24/D24)*100),3)))</f>
        <v/>
      </c>
      <c r="J24" s="94" t="str">
        <f>'１か月目'!J24</f>
        <v/>
      </c>
      <c r="K24" s="33" t="str">
        <f>IF($B23="","",'５か月目'!K24+(E24+G24+H24))</f>
        <v/>
      </c>
      <c r="L24" s="33" t="str">
        <f>IF($B23="","",'５か月目'!L24-D24)</f>
        <v/>
      </c>
      <c r="M24" s="87" t="str">
        <f t="shared" ref="M24" si="48">IF(B23="","",IF((J24-K24)=0,0,ROUNDDOWN((((O24-K24)/J24)*100),3)))</f>
        <v/>
      </c>
      <c r="N24" s="117"/>
      <c r="O24" s="94">
        <f>'５か月目'!O24+D24</f>
        <v>0</v>
      </c>
      <c r="P24" s="33" t="str">
        <f>IF($B23="","",'５か月目'!P24+E24)</f>
        <v/>
      </c>
      <c r="Q24" s="77" t="str">
        <f t="shared" ref="Q24" si="49">IF(B23="","",IF(O24-(K24-P24)=0,0,ROUNDDOWN(((O24-K24)/(O24-P24)*100),3)))</f>
        <v/>
      </c>
      <c r="R24" s="139"/>
      <c r="S24" s="121"/>
      <c r="T24" s="122"/>
      <c r="U24" s="123"/>
    </row>
    <row r="25" spans="1:21" ht="9.9499999999999993" customHeight="1" x14ac:dyDescent="0.15">
      <c r="A25" s="142">
        <v>7</v>
      </c>
      <c r="B25" s="177" t="str">
        <f>IF('１か月目'!B25=0,"",'１か月目'!B25)</f>
        <v/>
      </c>
      <c r="C25" s="51" t="s">
        <v>12</v>
      </c>
      <c r="D25" s="46">
        <f>IF(B25="",0,D$13)</f>
        <v>0</v>
      </c>
      <c r="E25" s="47"/>
      <c r="F25" s="36" t="str">
        <f t="shared" ref="F25" si="50">IF($B25="","",(D25-(E25+G25+H25)))</f>
        <v/>
      </c>
      <c r="G25" s="47"/>
      <c r="H25" s="47"/>
      <c r="I25" s="81" t="str">
        <f t="shared" ref="I25" si="51">IF(B25="","",IF((D25-E25)=0,0,ROUNDDOWN(((F25/D25)*100),3)))</f>
        <v/>
      </c>
      <c r="J25" s="95" t="str">
        <f>'１か月目'!J25</f>
        <v/>
      </c>
      <c r="K25" s="32" t="str">
        <f>IF($B25="","",'５か月目'!K25+(E25+G25+H25))</f>
        <v/>
      </c>
      <c r="L25" s="32" t="str">
        <f>IF($B25="","",'５か月目'!L25-D25)</f>
        <v/>
      </c>
      <c r="M25" s="88" t="str">
        <f t="shared" ref="M25" si="52">IF(B25="","",IF((J25-K25)=0,0,ROUNDDOWN((((O25-K25)/J25)*100),3)))</f>
        <v/>
      </c>
      <c r="N25" s="116" t="str">
        <f t="shared" ref="N25" si="53">IF(B25="","",IF(AND(M25&gt;=80,M26&gt;=80),"可","不可"))</f>
        <v/>
      </c>
      <c r="O25" s="95">
        <f>'５か月目'!O25+D25</f>
        <v>0</v>
      </c>
      <c r="P25" s="32" t="str">
        <f>IF($B25="","",'５か月目'!P25+E25)</f>
        <v/>
      </c>
      <c r="Q25" s="76" t="str">
        <f t="shared" ref="Q25" si="54">IF(B25="","",IF(O25-(K25-P25)=0,0,ROUNDDOWN(((O25-K25)/(O25-P25)*100),3)))</f>
        <v/>
      </c>
      <c r="R25" s="138" t="str">
        <f t="shared" ref="R25" si="55">IF(B25="","",IF(Q25+Q26=0,0,ROUNDDOWN((((O25-K25)+(O26-K26))/((O25-P25)+(O26-P26))*100),3)))</f>
        <v/>
      </c>
      <c r="S25" s="118"/>
      <c r="T25" s="119"/>
      <c r="U25" s="120"/>
    </row>
    <row r="26" spans="1:21" ht="9.9499999999999993" customHeight="1" x14ac:dyDescent="0.15">
      <c r="A26" s="143"/>
      <c r="B26" s="178"/>
      <c r="C26" s="18" t="s">
        <v>13</v>
      </c>
      <c r="D26" s="48">
        <f>IF(B25="",0,D$14)</f>
        <v>0</v>
      </c>
      <c r="E26" s="41"/>
      <c r="F26" s="33" t="str">
        <f t="shared" ref="F26" si="56">IF($B25="","",(D26-(E26+G26+H26)))</f>
        <v/>
      </c>
      <c r="G26" s="41"/>
      <c r="H26" s="41"/>
      <c r="I26" s="77" t="str">
        <f t="shared" ref="I26" si="57">IF(B25="","",IF((D26-E26)=0,0,ROUNDDOWN(((F26/D26)*100),3)))</f>
        <v/>
      </c>
      <c r="J26" s="94" t="str">
        <f>'１か月目'!J26</f>
        <v/>
      </c>
      <c r="K26" s="33" t="str">
        <f>IF($B25="","",'５か月目'!K26+(E26+G26+H26))</f>
        <v/>
      </c>
      <c r="L26" s="33" t="str">
        <f>IF($B25="","",'５か月目'!L26-D26)</f>
        <v/>
      </c>
      <c r="M26" s="86" t="str">
        <f t="shared" ref="M26" si="58">IF(B25="","",IF((J26-K26)=0,0,ROUNDDOWN((((O26-K26)/J26)*100),3)))</f>
        <v/>
      </c>
      <c r="N26" s="117"/>
      <c r="O26" s="94">
        <f>'５か月目'!O26+D26</f>
        <v>0</v>
      </c>
      <c r="P26" s="33" t="str">
        <f>IF($B25="","",'５か月目'!P26+E26)</f>
        <v/>
      </c>
      <c r="Q26" s="77" t="str">
        <f t="shared" ref="Q26" si="59">IF(B25="","",IF(O26-(K26-P26)=0,0,ROUNDDOWN(((O26-K26)/(O26-P26)*100),3)))</f>
        <v/>
      </c>
      <c r="R26" s="139"/>
      <c r="S26" s="121"/>
      <c r="T26" s="122"/>
      <c r="U26" s="123"/>
    </row>
    <row r="27" spans="1:21" ht="9.9499999999999993" customHeight="1" x14ac:dyDescent="0.15">
      <c r="A27" s="142">
        <v>8</v>
      </c>
      <c r="B27" s="177" t="str">
        <f>IF('１か月目'!B27=0,"",'１か月目'!B27)</f>
        <v/>
      </c>
      <c r="C27" s="20" t="s">
        <v>12</v>
      </c>
      <c r="D27" s="42">
        <f>IF(B27="",0,D$13)</f>
        <v>0</v>
      </c>
      <c r="E27" s="43"/>
      <c r="F27" s="34" t="str">
        <f t="shared" ref="F27" si="60">IF($B27="","",(D27-(E27+G27+H27)))</f>
        <v/>
      </c>
      <c r="G27" s="43"/>
      <c r="H27" s="43"/>
      <c r="I27" s="79" t="str">
        <f t="shared" ref="I27" si="61">IF(B27="","",IF((D27-E27)=0,0,ROUNDDOWN(((F27/D27)*100),3)))</f>
        <v/>
      </c>
      <c r="J27" s="95" t="str">
        <f>'１か月目'!J27</f>
        <v/>
      </c>
      <c r="K27" s="32" t="str">
        <f>IF($B27="","",'５か月目'!K27+(E27+G27+H27))</f>
        <v/>
      </c>
      <c r="L27" s="32" t="str">
        <f>IF($B27="","",'５か月目'!L27-D27)</f>
        <v/>
      </c>
      <c r="M27" s="85" t="str">
        <f t="shared" ref="M27" si="62">IF(B27="","",IF((J27-K27)=0,0,ROUNDDOWN((((O27-K27)/J27)*100),3)))</f>
        <v/>
      </c>
      <c r="N27" s="116" t="str">
        <f t="shared" ref="N27" si="63">IF(B27="","",IF(AND(M27&gt;=80,M28&gt;=80),"可","不可"))</f>
        <v/>
      </c>
      <c r="O27" s="95">
        <f>'５か月目'!O27+D27</f>
        <v>0</v>
      </c>
      <c r="P27" s="32" t="str">
        <f>IF($B27="","",'５か月目'!P27+E27)</f>
        <v/>
      </c>
      <c r="Q27" s="76" t="str">
        <f t="shared" ref="Q27" si="64">IF(B27="","",IF(O27-(K27-P27)=0,0,ROUNDDOWN(((O27-K27)/(O27-P27)*100),3)))</f>
        <v/>
      </c>
      <c r="R27" s="138" t="str">
        <f t="shared" ref="R27" si="65">IF(B27="","",IF(Q27+Q28=0,0,ROUNDDOWN((((O27-K27)+(O28-K28))/((O27-P27)+(O28-P28))*100),3)))</f>
        <v/>
      </c>
      <c r="S27" s="118"/>
      <c r="T27" s="119"/>
      <c r="U27" s="120"/>
    </row>
    <row r="28" spans="1:21" ht="9.9499999999999993" customHeight="1" x14ac:dyDescent="0.15">
      <c r="A28" s="143"/>
      <c r="B28" s="178"/>
      <c r="C28" s="52" t="s">
        <v>13</v>
      </c>
      <c r="D28" s="44">
        <f>IF(B27="",0,D$14)</f>
        <v>0</v>
      </c>
      <c r="E28" s="45"/>
      <c r="F28" s="35" t="str">
        <f t="shared" ref="F28" si="66">IF($B27="","",(D28-(E28+G28+H28)))</f>
        <v/>
      </c>
      <c r="G28" s="45"/>
      <c r="H28" s="45"/>
      <c r="I28" s="80" t="str">
        <f t="shared" ref="I28" si="67">IF(B27="","",IF((D28-E28)=0,0,ROUNDDOWN(((F28/D28)*100),3)))</f>
        <v/>
      </c>
      <c r="J28" s="94" t="str">
        <f>'１か月目'!J28</f>
        <v/>
      </c>
      <c r="K28" s="33" t="str">
        <f>IF($B27="","",'５か月目'!K28+(E28+G28+H28))</f>
        <v/>
      </c>
      <c r="L28" s="33" t="str">
        <f>IF($B27="","",'５か月目'!L28-D28)</f>
        <v/>
      </c>
      <c r="M28" s="87" t="str">
        <f t="shared" ref="M28" si="68">IF(B27="","",IF((J28-K28)=0,0,ROUNDDOWN((((O28-K28)/J28)*100),3)))</f>
        <v/>
      </c>
      <c r="N28" s="117"/>
      <c r="O28" s="94">
        <f>'５か月目'!O28+D28</f>
        <v>0</v>
      </c>
      <c r="P28" s="33" t="str">
        <f>IF($B27="","",'５か月目'!P28+E28)</f>
        <v/>
      </c>
      <c r="Q28" s="77" t="str">
        <f t="shared" ref="Q28" si="69">IF(B27="","",IF(O28-(K28-P28)=0,0,ROUNDDOWN(((O28-K28)/(O28-P28)*100),3)))</f>
        <v/>
      </c>
      <c r="R28" s="139"/>
      <c r="S28" s="121"/>
      <c r="T28" s="122"/>
      <c r="U28" s="123"/>
    </row>
    <row r="29" spans="1:21" ht="9.9499999999999993" customHeight="1" x14ac:dyDescent="0.15">
      <c r="A29" s="142">
        <v>9</v>
      </c>
      <c r="B29" s="177" t="str">
        <f>IF('１か月目'!B29=0,"",'１か月目'!B29)</f>
        <v/>
      </c>
      <c r="C29" s="51" t="s">
        <v>12</v>
      </c>
      <c r="D29" s="46">
        <f>IF(B29="",0,D$13)</f>
        <v>0</v>
      </c>
      <c r="E29" s="47"/>
      <c r="F29" s="36" t="str">
        <f t="shared" ref="F29" si="70">IF($B29="","",(D29-(E29+G29+H29)))</f>
        <v/>
      </c>
      <c r="G29" s="47"/>
      <c r="H29" s="47"/>
      <c r="I29" s="81" t="str">
        <f t="shared" ref="I29" si="71">IF(B29="","",IF((D29-E29)=0,0,ROUNDDOWN(((F29/D29)*100),3)))</f>
        <v/>
      </c>
      <c r="J29" s="95" t="str">
        <f>'１か月目'!J29</f>
        <v/>
      </c>
      <c r="K29" s="32" t="str">
        <f>IF($B29="","",'５か月目'!K29+(E29+G29+H29))</f>
        <v/>
      </c>
      <c r="L29" s="32" t="str">
        <f>IF($B29="","",'５か月目'!L29-D29)</f>
        <v/>
      </c>
      <c r="M29" s="88" t="str">
        <f t="shared" ref="M29" si="72">IF(B29="","",IF((J29-K29)=0,0,ROUNDDOWN((((O29-K29)/J29)*100),3)))</f>
        <v/>
      </c>
      <c r="N29" s="116" t="str">
        <f t="shared" ref="N29" si="73">IF(B29="","",IF(AND(M29&gt;=80,M30&gt;=80),"可","不可"))</f>
        <v/>
      </c>
      <c r="O29" s="95">
        <f>'５か月目'!O29+D29</f>
        <v>0</v>
      </c>
      <c r="P29" s="32" t="str">
        <f>IF($B29="","",'５か月目'!P29+E29)</f>
        <v/>
      </c>
      <c r="Q29" s="76" t="str">
        <f t="shared" ref="Q29" si="74">IF(B29="","",IF(O29-(K29-P29)=0,0,ROUNDDOWN(((O29-K29)/(O29-P29)*100),3)))</f>
        <v/>
      </c>
      <c r="R29" s="138" t="str">
        <f t="shared" ref="R29" si="75">IF(B29="","",IF(Q29+Q30=0,0,ROUNDDOWN((((O29-K29)+(O30-K30))/((O29-P29)+(O30-P30))*100),3)))</f>
        <v/>
      </c>
      <c r="S29" s="118"/>
      <c r="T29" s="119"/>
      <c r="U29" s="120"/>
    </row>
    <row r="30" spans="1:21" ht="9.9499999999999993" customHeight="1" x14ac:dyDescent="0.15">
      <c r="A30" s="143"/>
      <c r="B30" s="178"/>
      <c r="C30" s="18" t="s">
        <v>13</v>
      </c>
      <c r="D30" s="48">
        <f>IF(B29="",0,D$14)</f>
        <v>0</v>
      </c>
      <c r="E30" s="41"/>
      <c r="F30" s="33" t="str">
        <f t="shared" ref="F30" si="76">IF($B29="","",(D30-(E30+G30+H30)))</f>
        <v/>
      </c>
      <c r="G30" s="41"/>
      <c r="H30" s="41"/>
      <c r="I30" s="77" t="str">
        <f t="shared" ref="I30" si="77">IF(B29="","",IF((D30-E30)=0,0,ROUNDDOWN(((F30/D30)*100),3)))</f>
        <v/>
      </c>
      <c r="J30" s="94" t="str">
        <f>'１か月目'!J30</f>
        <v/>
      </c>
      <c r="K30" s="33" t="str">
        <f>IF($B29="","",'５か月目'!K30+(E30+G30+H30))</f>
        <v/>
      </c>
      <c r="L30" s="33" t="str">
        <f>IF($B29="","",'５か月目'!L30-D30)</f>
        <v/>
      </c>
      <c r="M30" s="86" t="str">
        <f t="shared" ref="M30" si="78">IF(B29="","",IF((J30-K30)=0,0,ROUNDDOWN((((O30-K30)/J30)*100),3)))</f>
        <v/>
      </c>
      <c r="N30" s="117"/>
      <c r="O30" s="94">
        <f>'５か月目'!O30+D30</f>
        <v>0</v>
      </c>
      <c r="P30" s="33" t="str">
        <f>IF($B29="","",'５か月目'!P30+E30)</f>
        <v/>
      </c>
      <c r="Q30" s="77" t="str">
        <f t="shared" ref="Q30" si="79">IF(B29="","",IF(O30-(K30-P30)=0,0,ROUNDDOWN(((O30-K30)/(O30-P30)*100),3)))</f>
        <v/>
      </c>
      <c r="R30" s="139"/>
      <c r="S30" s="121"/>
      <c r="T30" s="122"/>
      <c r="U30" s="123"/>
    </row>
    <row r="31" spans="1:21" ht="9.9499999999999993" customHeight="1" x14ac:dyDescent="0.15">
      <c r="A31" s="142">
        <v>10</v>
      </c>
      <c r="B31" s="177" t="str">
        <f>IF('１か月目'!B31=0,"",'１か月目'!B31)</f>
        <v/>
      </c>
      <c r="C31" s="20" t="s">
        <v>12</v>
      </c>
      <c r="D31" s="42">
        <f>IF(B31="",0,D$13)</f>
        <v>0</v>
      </c>
      <c r="E31" s="43"/>
      <c r="F31" s="34" t="str">
        <f t="shared" ref="F31" si="80">IF($B31="","",(D31-(E31+G31+H31)))</f>
        <v/>
      </c>
      <c r="G31" s="43"/>
      <c r="H31" s="43"/>
      <c r="I31" s="79" t="str">
        <f t="shared" ref="I31" si="81">IF(B31="","",IF((D31-E31)=0,0,ROUNDDOWN(((F31/D31)*100),3)))</f>
        <v/>
      </c>
      <c r="J31" s="95" t="str">
        <f>'１か月目'!J31</f>
        <v/>
      </c>
      <c r="K31" s="32" t="str">
        <f>IF($B31="","",'５か月目'!K31+(E31+G31+H31))</f>
        <v/>
      </c>
      <c r="L31" s="32" t="str">
        <f>IF($B31="","",'５か月目'!L31-D31)</f>
        <v/>
      </c>
      <c r="M31" s="85" t="str">
        <f t="shared" ref="M31" si="82">IF(B31="","",IF((J31-K31)=0,0,ROUNDDOWN((((O31-K31)/J31)*100),3)))</f>
        <v/>
      </c>
      <c r="N31" s="116" t="str">
        <f t="shared" ref="N31" si="83">IF(B31="","",IF(AND(M31&gt;=80,M32&gt;=80),"可","不可"))</f>
        <v/>
      </c>
      <c r="O31" s="95">
        <f>'５か月目'!O31+D31</f>
        <v>0</v>
      </c>
      <c r="P31" s="32" t="str">
        <f>IF($B31="","",'５か月目'!P31+E31)</f>
        <v/>
      </c>
      <c r="Q31" s="76" t="str">
        <f t="shared" ref="Q31" si="84">IF(B31="","",IF(O31-(K31-P31)=0,0,ROUNDDOWN(((O31-K31)/(O31-P31)*100),3)))</f>
        <v/>
      </c>
      <c r="R31" s="138" t="str">
        <f t="shared" ref="R31" si="85">IF(B31="","",IF(Q31+Q32=0,0,ROUNDDOWN((((O31-K31)+(O32-K32))/((O31-P31)+(O32-P32))*100),3)))</f>
        <v/>
      </c>
      <c r="S31" s="118"/>
      <c r="T31" s="119"/>
      <c r="U31" s="120"/>
    </row>
    <row r="32" spans="1:21" ht="9.9499999999999993" customHeight="1" x14ac:dyDescent="0.15">
      <c r="A32" s="143"/>
      <c r="B32" s="178"/>
      <c r="C32" s="52" t="s">
        <v>13</v>
      </c>
      <c r="D32" s="44">
        <f>IF(B31="",0,D$14)</f>
        <v>0</v>
      </c>
      <c r="E32" s="45"/>
      <c r="F32" s="35" t="str">
        <f t="shared" ref="F32" si="86">IF($B31="","",(D32-(E32+G32+H32)))</f>
        <v/>
      </c>
      <c r="G32" s="45"/>
      <c r="H32" s="45"/>
      <c r="I32" s="80" t="str">
        <f t="shared" ref="I32" si="87">IF(B31="","",IF((D32-E32)=0,0,ROUNDDOWN(((F32/D32)*100),3)))</f>
        <v/>
      </c>
      <c r="J32" s="94" t="str">
        <f>'１か月目'!J32</f>
        <v/>
      </c>
      <c r="K32" s="33" t="str">
        <f>IF($B31="","",'５か月目'!K32+(E32+G32+H32))</f>
        <v/>
      </c>
      <c r="L32" s="33" t="str">
        <f>IF($B31="","",'５か月目'!L32-D32)</f>
        <v/>
      </c>
      <c r="M32" s="87" t="str">
        <f t="shared" ref="M32" si="88">IF(B31="","",IF((J32-K32)=0,0,ROUNDDOWN((((O32-K32)/J32)*100),3)))</f>
        <v/>
      </c>
      <c r="N32" s="117"/>
      <c r="O32" s="94">
        <f>'５か月目'!O32+D32</f>
        <v>0</v>
      </c>
      <c r="P32" s="33" t="str">
        <f>IF($B31="","",'５か月目'!P32+E32)</f>
        <v/>
      </c>
      <c r="Q32" s="77" t="str">
        <f t="shared" ref="Q32" si="89">IF(B31="","",IF(O32-(K32-P32)=0,0,ROUNDDOWN(((O32-K32)/(O32-P32)*100),3)))</f>
        <v/>
      </c>
      <c r="R32" s="139"/>
      <c r="S32" s="121"/>
      <c r="T32" s="122"/>
      <c r="U32" s="123"/>
    </row>
    <row r="33" spans="1:21" ht="9.9499999999999993" customHeight="1" x14ac:dyDescent="0.15">
      <c r="A33" s="142">
        <v>11</v>
      </c>
      <c r="B33" s="177" t="str">
        <f>IF('１か月目'!B33=0,"",'１か月目'!B33)</f>
        <v/>
      </c>
      <c r="C33" s="51" t="s">
        <v>12</v>
      </c>
      <c r="D33" s="46">
        <f>IF(B33="",0,D$13)</f>
        <v>0</v>
      </c>
      <c r="E33" s="47"/>
      <c r="F33" s="36" t="str">
        <f t="shared" ref="F33" si="90">IF($B33="","",(D33-(E33+G33+H33)))</f>
        <v/>
      </c>
      <c r="G33" s="47"/>
      <c r="H33" s="47"/>
      <c r="I33" s="81" t="str">
        <f t="shared" ref="I33" si="91">IF(B33="","",IF((D33-E33)=0,0,ROUNDDOWN(((F33/D33)*100),3)))</f>
        <v/>
      </c>
      <c r="J33" s="95" t="str">
        <f>'１か月目'!J33</f>
        <v/>
      </c>
      <c r="K33" s="32" t="str">
        <f>IF($B33="","",'５か月目'!K33+(E33+G33+H33))</f>
        <v/>
      </c>
      <c r="L33" s="32" t="str">
        <f>IF($B33="","",'５か月目'!L33-D33)</f>
        <v/>
      </c>
      <c r="M33" s="88" t="str">
        <f t="shared" ref="M33" si="92">IF(B33="","",IF((J33-K33)=0,0,ROUNDDOWN((((O33-K33)/J33)*100),3)))</f>
        <v/>
      </c>
      <c r="N33" s="116" t="str">
        <f t="shared" ref="N33" si="93">IF(B33="","",IF(AND(M33&gt;=80,M34&gt;=80),"可","不可"))</f>
        <v/>
      </c>
      <c r="O33" s="95">
        <f>'５か月目'!O33+D33</f>
        <v>0</v>
      </c>
      <c r="P33" s="32" t="str">
        <f>IF($B33="","",'５か月目'!P33+E33)</f>
        <v/>
      </c>
      <c r="Q33" s="76" t="str">
        <f t="shared" ref="Q33" si="94">IF(B33="","",IF(O33-(K33-P33)=0,0,ROUNDDOWN(((O33-K33)/(O33-P33)*100),3)))</f>
        <v/>
      </c>
      <c r="R33" s="138" t="str">
        <f t="shared" ref="R33" si="95">IF(B33="","",IF(Q33+Q34=0,0,ROUNDDOWN((((O33-K33)+(O34-K34))/((O33-P33)+(O34-P34))*100),3)))</f>
        <v/>
      </c>
      <c r="S33" s="118"/>
      <c r="T33" s="119"/>
      <c r="U33" s="120"/>
    </row>
    <row r="34" spans="1:21" ht="9.9499999999999993" customHeight="1" x14ac:dyDescent="0.15">
      <c r="A34" s="143"/>
      <c r="B34" s="178"/>
      <c r="C34" s="18" t="s">
        <v>13</v>
      </c>
      <c r="D34" s="48">
        <f>IF(B33="",0,D$14)</f>
        <v>0</v>
      </c>
      <c r="E34" s="41"/>
      <c r="F34" s="33" t="str">
        <f t="shared" ref="F34" si="96">IF($B33="","",(D34-(E34+G34+H34)))</f>
        <v/>
      </c>
      <c r="G34" s="41"/>
      <c r="H34" s="41"/>
      <c r="I34" s="77" t="str">
        <f t="shared" ref="I34" si="97">IF(B33="","",IF((D34-E34)=0,0,ROUNDDOWN(((F34/D34)*100),3)))</f>
        <v/>
      </c>
      <c r="J34" s="94" t="str">
        <f>'１か月目'!J34</f>
        <v/>
      </c>
      <c r="K34" s="33" t="str">
        <f>IF($B33="","",'５か月目'!K34+(E34+G34+H34))</f>
        <v/>
      </c>
      <c r="L34" s="33" t="str">
        <f>IF($B33="","",'５か月目'!L34-D34)</f>
        <v/>
      </c>
      <c r="M34" s="86" t="str">
        <f t="shared" ref="M34" si="98">IF(B33="","",IF((J34-K34)=0,0,ROUNDDOWN((((O34-K34)/J34)*100),3)))</f>
        <v/>
      </c>
      <c r="N34" s="117"/>
      <c r="O34" s="94">
        <f>'５か月目'!O34+D34</f>
        <v>0</v>
      </c>
      <c r="P34" s="33" t="str">
        <f>IF($B33="","",'５か月目'!P34+E34)</f>
        <v/>
      </c>
      <c r="Q34" s="77" t="str">
        <f t="shared" ref="Q34" si="99">IF(B33="","",IF(O34-(K34-P34)=0,0,ROUNDDOWN(((O34-K34)/(O34-P34)*100),3)))</f>
        <v/>
      </c>
      <c r="R34" s="139"/>
      <c r="S34" s="121"/>
      <c r="T34" s="122"/>
      <c r="U34" s="123"/>
    </row>
    <row r="35" spans="1:21" ht="9.9499999999999993" customHeight="1" x14ac:dyDescent="0.15">
      <c r="A35" s="142">
        <v>12</v>
      </c>
      <c r="B35" s="177" t="str">
        <f>IF('１か月目'!B35=0,"",'１か月目'!B35)</f>
        <v/>
      </c>
      <c r="C35" s="20" t="s">
        <v>12</v>
      </c>
      <c r="D35" s="42">
        <f>IF(B35="",0,D$13)</f>
        <v>0</v>
      </c>
      <c r="E35" s="43"/>
      <c r="F35" s="34" t="str">
        <f t="shared" ref="F35" si="100">IF($B35="","",(D35-(E35+G35+H35)))</f>
        <v/>
      </c>
      <c r="G35" s="43"/>
      <c r="H35" s="43"/>
      <c r="I35" s="79" t="str">
        <f t="shared" ref="I35" si="101">IF(B35="","",IF((D35-E35)=0,0,ROUNDDOWN(((F35/D35)*100),3)))</f>
        <v/>
      </c>
      <c r="J35" s="95" t="str">
        <f>'１か月目'!J35</f>
        <v/>
      </c>
      <c r="K35" s="32" t="str">
        <f>IF($B35="","",'５か月目'!K35+(E35+G35+H35))</f>
        <v/>
      </c>
      <c r="L35" s="32" t="str">
        <f>IF($B35="","",'５か月目'!L35-D35)</f>
        <v/>
      </c>
      <c r="M35" s="85" t="str">
        <f t="shared" ref="M35" si="102">IF(B35="","",IF((J35-K35)=0,0,ROUNDDOWN((((O35-K35)/J35)*100),3)))</f>
        <v/>
      </c>
      <c r="N35" s="116" t="str">
        <f t="shared" ref="N35" si="103">IF(B35="","",IF(AND(M35&gt;=80,M36&gt;=80),"可","不可"))</f>
        <v/>
      </c>
      <c r="O35" s="95">
        <f>'５か月目'!O35+D35</f>
        <v>0</v>
      </c>
      <c r="P35" s="32" t="str">
        <f>IF($B35="","",'５か月目'!P35+E35)</f>
        <v/>
      </c>
      <c r="Q35" s="76" t="str">
        <f t="shared" ref="Q35" si="104">IF(B35="","",IF(O35-(K35-P35)=0,0,ROUNDDOWN(((O35-K35)/(O35-P35)*100),3)))</f>
        <v/>
      </c>
      <c r="R35" s="138" t="str">
        <f t="shared" ref="R35" si="105">IF(B35="","",IF(Q35+Q36=0,0,ROUNDDOWN((((O35-K35)+(O36-K36))/((O35-P35)+(O36-P36))*100),3)))</f>
        <v/>
      </c>
      <c r="S35" s="118"/>
      <c r="T35" s="119"/>
      <c r="U35" s="120"/>
    </row>
    <row r="36" spans="1:21" ht="9.9499999999999993" customHeight="1" x14ac:dyDescent="0.15">
      <c r="A36" s="143"/>
      <c r="B36" s="178"/>
      <c r="C36" s="52" t="s">
        <v>13</v>
      </c>
      <c r="D36" s="44">
        <f>IF(B35="",0,D$14)</f>
        <v>0</v>
      </c>
      <c r="E36" s="45"/>
      <c r="F36" s="35" t="str">
        <f t="shared" ref="F36" si="106">IF($B35="","",(D36-(E36+G36+H36)))</f>
        <v/>
      </c>
      <c r="G36" s="45"/>
      <c r="H36" s="45"/>
      <c r="I36" s="80" t="str">
        <f t="shared" ref="I36" si="107">IF(B35="","",IF((D36-E36)=0,0,ROUNDDOWN(((F36/D36)*100),3)))</f>
        <v/>
      </c>
      <c r="J36" s="94" t="str">
        <f>'１か月目'!J36</f>
        <v/>
      </c>
      <c r="K36" s="33" t="str">
        <f>IF($B35="","",'５か月目'!K36+(E36+G36+H36))</f>
        <v/>
      </c>
      <c r="L36" s="33" t="str">
        <f>IF($B35="","",'５か月目'!L36-D36)</f>
        <v/>
      </c>
      <c r="M36" s="87" t="str">
        <f t="shared" ref="M36" si="108">IF(B35="","",IF((J36-K36)=0,0,ROUNDDOWN((((O36-K36)/J36)*100),3)))</f>
        <v/>
      </c>
      <c r="N36" s="117"/>
      <c r="O36" s="94">
        <f>'５か月目'!O36+D36</f>
        <v>0</v>
      </c>
      <c r="P36" s="33" t="str">
        <f>IF($B35="","",'５か月目'!P36+E36)</f>
        <v/>
      </c>
      <c r="Q36" s="77" t="str">
        <f t="shared" ref="Q36" si="109">IF(B35="","",IF(O36-(K36-P36)=0,0,ROUNDDOWN(((O36-K36)/(O36-P36)*100),3)))</f>
        <v/>
      </c>
      <c r="R36" s="139"/>
      <c r="S36" s="121"/>
      <c r="T36" s="122"/>
      <c r="U36" s="123"/>
    </row>
    <row r="37" spans="1:21" ht="9.9499999999999993" customHeight="1" x14ac:dyDescent="0.15">
      <c r="A37" s="142">
        <v>13</v>
      </c>
      <c r="B37" s="177" t="str">
        <f>IF('１か月目'!B37=0,"",'１か月目'!B37)</f>
        <v/>
      </c>
      <c r="C37" s="51" t="s">
        <v>12</v>
      </c>
      <c r="D37" s="46">
        <f>IF(B37="",0,D$13)</f>
        <v>0</v>
      </c>
      <c r="E37" s="47"/>
      <c r="F37" s="36" t="str">
        <f t="shared" ref="F37" si="110">IF($B37="","",(D37-(E37+G37+H37)))</f>
        <v/>
      </c>
      <c r="G37" s="47"/>
      <c r="H37" s="47"/>
      <c r="I37" s="81" t="str">
        <f t="shared" ref="I37" si="111">IF(B37="","",IF((D37-E37)=0,0,ROUNDDOWN(((F37/D37)*100),3)))</f>
        <v/>
      </c>
      <c r="J37" s="95" t="str">
        <f>'１か月目'!J37</f>
        <v/>
      </c>
      <c r="K37" s="32" t="str">
        <f>IF($B37="","",'５か月目'!K37+(E37+G37+H37))</f>
        <v/>
      </c>
      <c r="L37" s="32" t="str">
        <f>IF($B37="","",'５か月目'!L37-D37)</f>
        <v/>
      </c>
      <c r="M37" s="88" t="str">
        <f t="shared" ref="M37" si="112">IF(B37="","",IF((J37-K37)=0,0,ROUNDDOWN((((O37-K37)/J37)*100),3)))</f>
        <v/>
      </c>
      <c r="N37" s="116" t="str">
        <f t="shared" ref="N37" si="113">IF(B37="","",IF(AND(M37&gt;=80,M38&gt;=80),"可","不可"))</f>
        <v/>
      </c>
      <c r="O37" s="95">
        <f>'５か月目'!O37+D37</f>
        <v>0</v>
      </c>
      <c r="P37" s="32" t="str">
        <f>IF($B37="","",'５か月目'!P37+E37)</f>
        <v/>
      </c>
      <c r="Q37" s="76" t="str">
        <f t="shared" ref="Q37" si="114">IF(B37="","",IF(O37-(K37-P37)=0,0,ROUNDDOWN(((O37-K37)/(O37-P37)*100),3)))</f>
        <v/>
      </c>
      <c r="R37" s="138" t="str">
        <f t="shared" ref="R37" si="115">IF(B37="","",IF(Q37+Q38=0,0,ROUNDDOWN((((O37-K37)+(O38-K38))/((O37-P37)+(O38-P38))*100),3)))</f>
        <v/>
      </c>
      <c r="S37" s="118"/>
      <c r="T37" s="119"/>
      <c r="U37" s="120"/>
    </row>
    <row r="38" spans="1:21" ht="9.9499999999999993" customHeight="1" x14ac:dyDescent="0.15">
      <c r="A38" s="143"/>
      <c r="B38" s="178"/>
      <c r="C38" s="18" t="s">
        <v>13</v>
      </c>
      <c r="D38" s="48">
        <f>IF(B37="",0,D$14)</f>
        <v>0</v>
      </c>
      <c r="E38" s="41"/>
      <c r="F38" s="33" t="str">
        <f t="shared" ref="F38" si="116">IF($B37="","",(D38-(E38+G38+H38)))</f>
        <v/>
      </c>
      <c r="G38" s="41"/>
      <c r="H38" s="41"/>
      <c r="I38" s="77" t="str">
        <f t="shared" ref="I38" si="117">IF(B37="","",IF((D38-E38)=0,0,ROUNDDOWN(((F38/D38)*100),3)))</f>
        <v/>
      </c>
      <c r="J38" s="94" t="str">
        <f>'１か月目'!J38</f>
        <v/>
      </c>
      <c r="K38" s="33" t="str">
        <f>IF($B37="","",'５か月目'!K38+(E38+G38+H38))</f>
        <v/>
      </c>
      <c r="L38" s="33" t="str">
        <f>IF($B37="","",'５か月目'!L38-D38)</f>
        <v/>
      </c>
      <c r="M38" s="86" t="str">
        <f t="shared" ref="M38" si="118">IF(B37="","",IF((J38-K38)=0,0,ROUNDDOWN((((O38-K38)/J38)*100),3)))</f>
        <v/>
      </c>
      <c r="N38" s="117"/>
      <c r="O38" s="94">
        <f>'５か月目'!O38+D38</f>
        <v>0</v>
      </c>
      <c r="P38" s="33" t="str">
        <f>IF($B37="","",'５か月目'!P38+E38)</f>
        <v/>
      </c>
      <c r="Q38" s="77" t="str">
        <f t="shared" ref="Q38" si="119">IF(B37="","",IF(O38-(K38-P38)=0,0,ROUNDDOWN(((O38-K38)/(O38-P38)*100),3)))</f>
        <v/>
      </c>
      <c r="R38" s="139"/>
      <c r="S38" s="121"/>
      <c r="T38" s="122"/>
      <c r="U38" s="123"/>
    </row>
    <row r="39" spans="1:21" ht="9.9499999999999993" customHeight="1" x14ac:dyDescent="0.15">
      <c r="A39" s="142">
        <v>14</v>
      </c>
      <c r="B39" s="177" t="str">
        <f>IF('１か月目'!B39=0,"",'１か月目'!B39)</f>
        <v/>
      </c>
      <c r="C39" s="20" t="s">
        <v>12</v>
      </c>
      <c r="D39" s="42">
        <f>IF(B39="",0,D$13)</f>
        <v>0</v>
      </c>
      <c r="E39" s="43"/>
      <c r="F39" s="34" t="str">
        <f t="shared" ref="F39" si="120">IF($B39="","",(D39-(E39+G39+H39)))</f>
        <v/>
      </c>
      <c r="G39" s="43"/>
      <c r="H39" s="43"/>
      <c r="I39" s="79" t="str">
        <f t="shared" ref="I39" si="121">IF(B39="","",IF((D39-E39)=0,0,ROUNDDOWN(((F39/D39)*100),3)))</f>
        <v/>
      </c>
      <c r="J39" s="95" t="str">
        <f>'１か月目'!J39</f>
        <v/>
      </c>
      <c r="K39" s="32" t="str">
        <f>IF($B39="","",'５か月目'!K39+(E39+G39+H39))</f>
        <v/>
      </c>
      <c r="L39" s="32" t="str">
        <f>IF($B39="","",'５か月目'!L39-D39)</f>
        <v/>
      </c>
      <c r="M39" s="85" t="str">
        <f t="shared" ref="M39" si="122">IF(B39="","",IF((J39-K39)=0,0,ROUNDDOWN((((O39-K39)/J39)*100),3)))</f>
        <v/>
      </c>
      <c r="N39" s="116" t="str">
        <f t="shared" ref="N39" si="123">IF(B39="","",IF(AND(M39&gt;=80,M40&gt;=80),"可","不可"))</f>
        <v/>
      </c>
      <c r="O39" s="95">
        <f>'５か月目'!O39+D39</f>
        <v>0</v>
      </c>
      <c r="P39" s="32" t="str">
        <f>IF($B39="","",'５か月目'!P39+E39)</f>
        <v/>
      </c>
      <c r="Q39" s="76" t="str">
        <f t="shared" ref="Q39" si="124">IF(B39="","",IF(O39-(K39-P39)=0,0,ROUNDDOWN(((O39-K39)/(O39-P39)*100),3)))</f>
        <v/>
      </c>
      <c r="R39" s="138" t="str">
        <f t="shared" ref="R39" si="125">IF(B39="","",IF(Q39+Q40=0,0,ROUNDDOWN((((O39-K39)+(O40-K40))/((O39-P39)+(O40-P40))*100),3)))</f>
        <v/>
      </c>
      <c r="S39" s="118"/>
      <c r="T39" s="119"/>
      <c r="U39" s="120"/>
    </row>
    <row r="40" spans="1:21" ht="9.9499999999999993" customHeight="1" x14ac:dyDescent="0.15">
      <c r="A40" s="143"/>
      <c r="B40" s="178"/>
      <c r="C40" s="52" t="s">
        <v>13</v>
      </c>
      <c r="D40" s="44">
        <f>IF(B39="",0,D$14)</f>
        <v>0</v>
      </c>
      <c r="E40" s="45"/>
      <c r="F40" s="35" t="str">
        <f t="shared" ref="F40" si="126">IF($B39="","",(D40-(E40+G40+H40)))</f>
        <v/>
      </c>
      <c r="G40" s="45"/>
      <c r="H40" s="45"/>
      <c r="I40" s="80" t="str">
        <f t="shared" ref="I40" si="127">IF(B39="","",IF((D40-E40)=0,0,ROUNDDOWN(((F40/D40)*100),3)))</f>
        <v/>
      </c>
      <c r="J40" s="94" t="str">
        <f>'１か月目'!J40</f>
        <v/>
      </c>
      <c r="K40" s="33" t="str">
        <f>IF($B39="","",'５か月目'!K40+(E40+G40+H40))</f>
        <v/>
      </c>
      <c r="L40" s="33" t="str">
        <f>IF($B39="","",'５か月目'!L40-D40)</f>
        <v/>
      </c>
      <c r="M40" s="87" t="str">
        <f t="shared" ref="M40" si="128">IF(B39="","",IF((J40-K40)=0,0,ROUNDDOWN((((O40-K40)/J40)*100),3)))</f>
        <v/>
      </c>
      <c r="N40" s="117"/>
      <c r="O40" s="94">
        <f>'５か月目'!O40+D40</f>
        <v>0</v>
      </c>
      <c r="P40" s="33" t="str">
        <f>IF($B39="","",'５か月目'!P40+E40)</f>
        <v/>
      </c>
      <c r="Q40" s="77" t="str">
        <f t="shared" ref="Q40" si="129">IF(B39="","",IF(O40-(K40-P40)=0,0,ROUNDDOWN(((O40-K40)/(O40-P40)*100),3)))</f>
        <v/>
      </c>
      <c r="R40" s="139"/>
      <c r="S40" s="121"/>
      <c r="T40" s="122"/>
      <c r="U40" s="123"/>
    </row>
    <row r="41" spans="1:21" ht="9.9499999999999993" customHeight="1" x14ac:dyDescent="0.15">
      <c r="A41" s="142">
        <v>15</v>
      </c>
      <c r="B41" s="177" t="str">
        <f>IF('１か月目'!B41=0,"",'１か月目'!B41)</f>
        <v/>
      </c>
      <c r="C41" s="20" t="s">
        <v>12</v>
      </c>
      <c r="D41" s="46">
        <f>IF(B41="",0,D$13)</f>
        <v>0</v>
      </c>
      <c r="E41" s="47"/>
      <c r="F41" s="36" t="str">
        <f t="shared" ref="F41" si="130">IF($B41="","",(D41-(E41+G41+H41)))</f>
        <v/>
      </c>
      <c r="G41" s="47"/>
      <c r="H41" s="47"/>
      <c r="I41" s="81" t="str">
        <f t="shared" ref="I41" si="131">IF(B41="","",IF((D41-E41)=0,0,ROUNDDOWN(((F41/D41)*100),3)))</f>
        <v/>
      </c>
      <c r="J41" s="95" t="str">
        <f>'１か月目'!J41</f>
        <v/>
      </c>
      <c r="K41" s="32" t="str">
        <f>IF($B41="","",'５か月目'!K41+(E41+G41+H41))</f>
        <v/>
      </c>
      <c r="L41" s="32" t="str">
        <f>IF($B41="","",'５か月目'!L41-D41)</f>
        <v/>
      </c>
      <c r="M41" s="88" t="str">
        <f t="shared" ref="M41" si="132">IF(B41="","",IF((J41-K41)=0,0,ROUNDDOWN((((O41-K41)/J41)*100),3)))</f>
        <v/>
      </c>
      <c r="N41" s="116" t="str">
        <f t="shared" ref="N41" si="133">IF(B41="","",IF(AND(M41&gt;=80,M42&gt;=80),"可","不可"))</f>
        <v/>
      </c>
      <c r="O41" s="95">
        <f>'５か月目'!O41+D41</f>
        <v>0</v>
      </c>
      <c r="P41" s="32" t="str">
        <f>IF($B41="","",'５か月目'!P41+E41)</f>
        <v/>
      </c>
      <c r="Q41" s="76" t="str">
        <f t="shared" ref="Q41" si="134">IF(B41="","",IF(O41-(K41-P41)=0,0,ROUNDDOWN(((O41-K41)/(O41-P41)*100),3)))</f>
        <v/>
      </c>
      <c r="R41" s="138" t="str">
        <f t="shared" ref="R41" si="135">IF(B41="","",IF(Q41+Q42=0,0,ROUNDDOWN((((O41-K41)+(O42-K42))/((O41-P41)+(O42-P42))*100),3)))</f>
        <v/>
      </c>
      <c r="S41" s="118"/>
      <c r="T41" s="119"/>
      <c r="U41" s="120"/>
    </row>
    <row r="42" spans="1:21" ht="9.9499999999999993" customHeight="1" x14ac:dyDescent="0.15">
      <c r="A42" s="143"/>
      <c r="B42" s="178"/>
      <c r="C42" s="52" t="s">
        <v>13</v>
      </c>
      <c r="D42" s="48">
        <f>IF(B41="",0,D$14)</f>
        <v>0</v>
      </c>
      <c r="E42" s="41"/>
      <c r="F42" s="33" t="str">
        <f t="shared" ref="F42" si="136">IF($B41="","",(D42-(E42+G42+H42)))</f>
        <v/>
      </c>
      <c r="G42" s="41"/>
      <c r="H42" s="41"/>
      <c r="I42" s="77" t="str">
        <f t="shared" ref="I42" si="137">IF(B41="","",IF((D42-E42)=0,0,ROUNDDOWN(((F42/D42)*100),3)))</f>
        <v/>
      </c>
      <c r="J42" s="94" t="str">
        <f>'１か月目'!J42</f>
        <v/>
      </c>
      <c r="K42" s="33" t="str">
        <f>IF($B41="","",'５か月目'!K42+(E42+G42+H42))</f>
        <v/>
      </c>
      <c r="L42" s="33" t="str">
        <f>IF($B41="","",'５か月目'!L42-D42)</f>
        <v/>
      </c>
      <c r="M42" s="86" t="str">
        <f t="shared" ref="M42" si="138">IF(B41="","",IF((J42-K42)=0,0,ROUNDDOWN((((O42-K42)/J42)*100),3)))</f>
        <v/>
      </c>
      <c r="N42" s="117"/>
      <c r="O42" s="94">
        <f>'５か月目'!O42+D42</f>
        <v>0</v>
      </c>
      <c r="P42" s="33" t="str">
        <f>IF($B41="","",'５か月目'!P42+E42)</f>
        <v/>
      </c>
      <c r="Q42" s="77" t="str">
        <f t="shared" ref="Q42" si="139">IF(B41="","",IF(O42-(K42-P42)=0,0,ROUNDDOWN(((O42-K42)/(O42-P42)*100),3)))</f>
        <v/>
      </c>
      <c r="R42" s="139"/>
      <c r="S42" s="121"/>
      <c r="T42" s="122"/>
      <c r="U42" s="123"/>
    </row>
    <row r="43" spans="1:21" ht="9.9499999999999993" customHeight="1" x14ac:dyDescent="0.15">
      <c r="A43" s="142">
        <v>16</v>
      </c>
      <c r="B43" s="184" t="str">
        <f>IF('１か月目'!B43=0,"",'１か月目'!B43)</f>
        <v/>
      </c>
      <c r="C43" s="21" t="s">
        <v>12</v>
      </c>
      <c r="D43" s="49">
        <f>IF(B43="",0,D$13)</f>
        <v>0</v>
      </c>
      <c r="E43" s="50"/>
      <c r="F43" s="37" t="str">
        <f t="shared" ref="F43" si="140">IF($B43="","",(D43-(E43+G43+H43)))</f>
        <v/>
      </c>
      <c r="G43" s="50"/>
      <c r="H43" s="50"/>
      <c r="I43" s="82" t="str">
        <f t="shared" ref="I43" si="141">IF(B43="","",IF((D43-E43)=0,0,ROUNDDOWN(((F43/D43)*100),3)))</f>
        <v/>
      </c>
      <c r="J43" s="95" t="str">
        <f>'１か月目'!J43</f>
        <v/>
      </c>
      <c r="K43" s="32" t="str">
        <f>IF($B43="","",'５か月目'!K43+(E43+G43+H43))</f>
        <v/>
      </c>
      <c r="L43" s="32" t="str">
        <f>IF($B43="","",'５か月目'!L43-D43)</f>
        <v/>
      </c>
      <c r="M43" s="89" t="str">
        <f t="shared" ref="M43" si="142">IF(B43="","",IF((J43-K43)=0,0,ROUNDDOWN((((O43-K43)/J43)*100),3)))</f>
        <v/>
      </c>
      <c r="N43" s="163" t="str">
        <f t="shared" ref="N43" si="143">IF(B43="","",IF(AND(M43&gt;=80,M44&gt;=80),"可","不可"))</f>
        <v/>
      </c>
      <c r="O43" s="95">
        <f>'５か月目'!O43+D43</f>
        <v>0</v>
      </c>
      <c r="P43" s="32" t="str">
        <f>IF($B43="","",'５か月目'!P43+E43)</f>
        <v/>
      </c>
      <c r="Q43" s="76" t="str">
        <f t="shared" ref="Q43" si="144">IF(B43="","",IF(O43-(K43-P43)=0,0,ROUNDDOWN(((O43-K43)/(O43-P43)*100),3)))</f>
        <v/>
      </c>
      <c r="R43" s="138" t="str">
        <f t="shared" ref="R43" si="145">IF(B43="","",IF(Q43+Q44=0,0,ROUNDDOWN((((O43-K43)+(O44-K44))/((O43-P43)+(O44-P44))*100),3)))</f>
        <v/>
      </c>
      <c r="S43" s="164"/>
      <c r="T43" s="165"/>
      <c r="U43" s="166"/>
    </row>
    <row r="44" spans="1:21" ht="9.9499999999999993" customHeight="1" x14ac:dyDescent="0.15">
      <c r="A44" s="143"/>
      <c r="B44" s="178"/>
      <c r="C44" s="52" t="s">
        <v>13</v>
      </c>
      <c r="D44" s="44">
        <f>IF(B43="",0,D$14)</f>
        <v>0</v>
      </c>
      <c r="E44" s="45"/>
      <c r="F44" s="35" t="str">
        <f t="shared" ref="F44" si="146">IF($B43="","",(D44-(E44+G44+H44)))</f>
        <v/>
      </c>
      <c r="G44" s="45"/>
      <c r="H44" s="45"/>
      <c r="I44" s="80" t="str">
        <f t="shared" ref="I44" si="147">IF(B43="","",IF((D44-E44)=0,0,ROUNDDOWN(((F44/D44)*100),3)))</f>
        <v/>
      </c>
      <c r="J44" s="94" t="str">
        <f>'１か月目'!J44</f>
        <v/>
      </c>
      <c r="K44" s="33" t="str">
        <f>IF($B43="","",'５か月目'!K44+(E44+G44+H44))</f>
        <v/>
      </c>
      <c r="L44" s="33" t="str">
        <f>IF($B43="","",'５か月目'!L44-D44)</f>
        <v/>
      </c>
      <c r="M44" s="87" t="str">
        <f t="shared" ref="M44" si="148">IF(B43="","",IF((J44-K44)=0,0,ROUNDDOWN((((O44-K44)/J44)*100),3)))</f>
        <v/>
      </c>
      <c r="N44" s="117"/>
      <c r="O44" s="94">
        <f>'５か月目'!O44+D44</f>
        <v>0</v>
      </c>
      <c r="P44" s="33" t="str">
        <f>IF($B43="","",'５か月目'!P44+E44)</f>
        <v/>
      </c>
      <c r="Q44" s="77" t="str">
        <f t="shared" ref="Q44" si="149">IF(B43="","",IF(O44-(K44-P44)=0,0,ROUNDDOWN(((O44-K44)/(O44-P44)*100),3)))</f>
        <v/>
      </c>
      <c r="R44" s="139"/>
      <c r="S44" s="121"/>
      <c r="T44" s="122"/>
      <c r="U44" s="123"/>
    </row>
    <row r="45" spans="1:21" ht="9.9499999999999993" customHeight="1" x14ac:dyDescent="0.15">
      <c r="A45" s="142">
        <v>17</v>
      </c>
      <c r="B45" s="177" t="str">
        <f>IF('１か月目'!B45=0,"",'１か月目'!B45)</f>
        <v/>
      </c>
      <c r="C45" s="51" t="s">
        <v>12</v>
      </c>
      <c r="D45" s="46">
        <f>IF(B45="",0,D$13)</f>
        <v>0</v>
      </c>
      <c r="E45" s="47"/>
      <c r="F45" s="36" t="str">
        <f t="shared" ref="F45" si="150">IF($B45="","",(D45-(E45+G45+H45)))</f>
        <v/>
      </c>
      <c r="G45" s="47"/>
      <c r="H45" s="47"/>
      <c r="I45" s="81" t="str">
        <f t="shared" ref="I45" si="151">IF(B45="","",IF((D45-E45)=0,0,ROUNDDOWN(((F45/D45)*100),3)))</f>
        <v/>
      </c>
      <c r="J45" s="95" t="str">
        <f>'１か月目'!J45</f>
        <v/>
      </c>
      <c r="K45" s="32" t="str">
        <f>IF($B45="","",'５か月目'!K45+(E45+G45+H45))</f>
        <v/>
      </c>
      <c r="L45" s="32" t="str">
        <f>IF($B45="","",'５か月目'!L45-D45)</f>
        <v/>
      </c>
      <c r="M45" s="88" t="str">
        <f t="shared" ref="M45" si="152">IF(B45="","",IF((J45-K45)=0,0,ROUNDDOWN((((O45-K45)/J45)*100),3)))</f>
        <v/>
      </c>
      <c r="N45" s="116" t="str">
        <f t="shared" ref="N45" si="153">IF(B45="","",IF(AND(M45&gt;=80,M46&gt;=80),"可","不可"))</f>
        <v/>
      </c>
      <c r="O45" s="95">
        <f>'５か月目'!O45+D45</f>
        <v>0</v>
      </c>
      <c r="P45" s="32" t="str">
        <f>IF($B45="","",'５か月目'!P45+E45)</f>
        <v/>
      </c>
      <c r="Q45" s="76" t="str">
        <f t="shared" ref="Q45" si="154">IF(B45="","",IF(O45-(K45-P45)=0,0,ROUNDDOWN(((O45-K45)/(O45-P45)*100),3)))</f>
        <v/>
      </c>
      <c r="R45" s="138" t="str">
        <f t="shared" ref="R45" si="155">IF(B45="","",IF(Q45+Q46=0,0,ROUNDDOWN((((O45-K45)+(O46-K46))/((O45-P45)+(O46-P46))*100),3)))</f>
        <v/>
      </c>
      <c r="S45" s="118"/>
      <c r="T45" s="119"/>
      <c r="U45" s="120"/>
    </row>
    <row r="46" spans="1:21" ht="9.75" customHeight="1" x14ac:dyDescent="0.15">
      <c r="A46" s="143"/>
      <c r="B46" s="178"/>
      <c r="C46" s="18" t="s">
        <v>13</v>
      </c>
      <c r="D46" s="48">
        <f>IF(B45="",0,D$14)</f>
        <v>0</v>
      </c>
      <c r="E46" s="41"/>
      <c r="F46" s="33" t="str">
        <f t="shared" ref="F46" si="156">IF($B45="","",(D46-(E46+G46+H46)))</f>
        <v/>
      </c>
      <c r="G46" s="41"/>
      <c r="H46" s="41"/>
      <c r="I46" s="77" t="str">
        <f t="shared" ref="I46" si="157">IF(B45="","",IF((D46-E46)=0,0,ROUNDDOWN(((F46/D46)*100),3)))</f>
        <v/>
      </c>
      <c r="J46" s="94" t="str">
        <f>'１か月目'!J46</f>
        <v/>
      </c>
      <c r="K46" s="33" t="str">
        <f>IF($B45="","",'５か月目'!K46+(E46+G46+H46))</f>
        <v/>
      </c>
      <c r="L46" s="33" t="str">
        <f>IF($B45="","",'５か月目'!L46-D46)</f>
        <v/>
      </c>
      <c r="M46" s="86" t="str">
        <f t="shared" ref="M46" si="158">IF(B45="","",IF((J46-K46)=0,0,ROUNDDOWN((((O46-K46)/J46)*100),3)))</f>
        <v/>
      </c>
      <c r="N46" s="117"/>
      <c r="O46" s="94">
        <f>'５か月目'!O46+D46</f>
        <v>0</v>
      </c>
      <c r="P46" s="33" t="str">
        <f>IF($B45="","",'５か月目'!P46+E46)</f>
        <v/>
      </c>
      <c r="Q46" s="77" t="str">
        <f t="shared" ref="Q46" si="159">IF(B45="","",IF(O46-(K46-P46)=0,0,ROUNDDOWN(((O46-K46)/(O46-P46)*100),3)))</f>
        <v/>
      </c>
      <c r="R46" s="139"/>
      <c r="S46" s="121"/>
      <c r="T46" s="122"/>
      <c r="U46" s="123"/>
    </row>
    <row r="47" spans="1:21" ht="9.9499999999999993" customHeight="1" x14ac:dyDescent="0.15">
      <c r="A47" s="142">
        <v>18</v>
      </c>
      <c r="B47" s="177" t="str">
        <f>IF('１か月目'!B47=0,"",'１か月目'!B47)</f>
        <v/>
      </c>
      <c r="C47" s="20" t="s">
        <v>12</v>
      </c>
      <c r="D47" s="42">
        <f>IF(B47="",0,D$13)</f>
        <v>0</v>
      </c>
      <c r="E47" s="43"/>
      <c r="F47" s="34" t="str">
        <f t="shared" ref="F47" si="160">IF($B47="","",(D47-(E47+G47+H47)))</f>
        <v/>
      </c>
      <c r="G47" s="43"/>
      <c r="H47" s="43"/>
      <c r="I47" s="79" t="str">
        <f t="shared" ref="I47" si="161">IF(B47="","",IF((D47-E47)=0,0,ROUNDDOWN(((F47/D47)*100),3)))</f>
        <v/>
      </c>
      <c r="J47" s="95" t="str">
        <f>'１か月目'!J47</f>
        <v/>
      </c>
      <c r="K47" s="32" t="str">
        <f>IF($B47="","",'５か月目'!K47+(E47+G47+H47))</f>
        <v/>
      </c>
      <c r="L47" s="32" t="str">
        <f>IF($B47="","",'５か月目'!L47-D47)</f>
        <v/>
      </c>
      <c r="M47" s="85" t="str">
        <f t="shared" ref="M47" si="162">IF(B47="","",IF((J47-K47)=0,0,ROUNDDOWN((((O47-K47)/J47)*100),3)))</f>
        <v/>
      </c>
      <c r="N47" s="116" t="str">
        <f t="shared" ref="N47" si="163">IF(B47="","",IF(AND(M47&gt;=80,M48&gt;=80),"可","不可"))</f>
        <v/>
      </c>
      <c r="O47" s="95">
        <f>'５か月目'!O47+D47</f>
        <v>0</v>
      </c>
      <c r="P47" s="32" t="str">
        <f>IF($B47="","",'５か月目'!P47+E47)</f>
        <v/>
      </c>
      <c r="Q47" s="76" t="str">
        <f t="shared" ref="Q47" si="164">IF(B47="","",IF(O47-(K47-P47)=0,0,ROUNDDOWN(((O47-K47)/(O47-P47)*100),3)))</f>
        <v/>
      </c>
      <c r="R47" s="138" t="str">
        <f t="shared" ref="R47" si="165">IF(B47="","",IF(Q47+Q48=0,0,ROUNDDOWN((((O47-K47)+(O48-K48))/((O47-P47)+(O48-P48))*100),3)))</f>
        <v/>
      </c>
      <c r="S47" s="118"/>
      <c r="T47" s="119"/>
      <c r="U47" s="120"/>
    </row>
    <row r="48" spans="1:21" ht="9.9499999999999993" customHeight="1" x14ac:dyDescent="0.15">
      <c r="A48" s="143"/>
      <c r="B48" s="178"/>
      <c r="C48" s="52" t="s">
        <v>13</v>
      </c>
      <c r="D48" s="44">
        <f>IF(B47="",0,D$14)</f>
        <v>0</v>
      </c>
      <c r="E48" s="45"/>
      <c r="F48" s="35" t="str">
        <f t="shared" ref="F48" si="166">IF($B47="","",(D48-(E48+G48+H48)))</f>
        <v/>
      </c>
      <c r="G48" s="45"/>
      <c r="H48" s="45"/>
      <c r="I48" s="80" t="str">
        <f t="shared" ref="I48" si="167">IF(B47="","",IF((D48-E48)=0,0,ROUNDDOWN(((F48/D48)*100),3)))</f>
        <v/>
      </c>
      <c r="J48" s="94" t="str">
        <f>'１か月目'!J48</f>
        <v/>
      </c>
      <c r="K48" s="33" t="str">
        <f>IF($B47="","",'５か月目'!K48+(E48+G48+H48))</f>
        <v/>
      </c>
      <c r="L48" s="33" t="str">
        <f>IF($B47="","",'５か月目'!L48-D48)</f>
        <v/>
      </c>
      <c r="M48" s="87" t="str">
        <f t="shared" ref="M48" si="168">IF(B47="","",IF((J48-K48)=0,0,ROUNDDOWN((((O48-K48)/J48)*100),3)))</f>
        <v/>
      </c>
      <c r="N48" s="117"/>
      <c r="O48" s="94">
        <f>'５か月目'!O48+D48</f>
        <v>0</v>
      </c>
      <c r="P48" s="33" t="str">
        <f>IF($B47="","",'５か月目'!P48+E48)</f>
        <v/>
      </c>
      <c r="Q48" s="77" t="str">
        <f t="shared" ref="Q48" si="169">IF(B47="","",IF(O48-(K48-P48)=0,0,ROUNDDOWN(((O48-K48)/(O48-P48)*100),3)))</f>
        <v/>
      </c>
      <c r="R48" s="139"/>
      <c r="S48" s="121"/>
      <c r="T48" s="122"/>
      <c r="U48" s="123"/>
    </row>
    <row r="49" spans="1:21" ht="9.9499999999999993" customHeight="1" x14ac:dyDescent="0.15">
      <c r="A49" s="142">
        <v>19</v>
      </c>
      <c r="B49" s="177" t="str">
        <f>IF('１か月目'!B49=0,"",'１か月目'!B49)</f>
        <v/>
      </c>
      <c r="C49" s="51" t="s">
        <v>12</v>
      </c>
      <c r="D49" s="46">
        <f>IF(B49="",0,D$13)</f>
        <v>0</v>
      </c>
      <c r="E49" s="47"/>
      <c r="F49" s="36" t="str">
        <f t="shared" ref="F49" si="170">IF($B49="","",(D49-(E49+G49+H49)))</f>
        <v/>
      </c>
      <c r="G49" s="47"/>
      <c r="H49" s="47"/>
      <c r="I49" s="81" t="str">
        <f t="shared" ref="I49" si="171">IF(B49="","",IF((D49-E49)=0,0,ROUNDDOWN(((F49/D49)*100),3)))</f>
        <v/>
      </c>
      <c r="J49" s="95" t="str">
        <f>'１か月目'!J49</f>
        <v/>
      </c>
      <c r="K49" s="32" t="str">
        <f>IF($B49="","",'５か月目'!K49+(E49+G49+H49))</f>
        <v/>
      </c>
      <c r="L49" s="32" t="str">
        <f>IF($B49="","",'５か月目'!L49-D49)</f>
        <v/>
      </c>
      <c r="M49" s="88" t="str">
        <f t="shared" ref="M49" si="172">IF(B49="","",IF((J49-K49)=0,0,ROUNDDOWN((((O49-K49)/J49)*100),3)))</f>
        <v/>
      </c>
      <c r="N49" s="116" t="str">
        <f t="shared" ref="N49" si="173">IF(B49="","",IF(AND(M49&gt;=80,M50&gt;=80),"可","不可"))</f>
        <v/>
      </c>
      <c r="O49" s="95">
        <f>'５か月目'!O49+D49</f>
        <v>0</v>
      </c>
      <c r="P49" s="32" t="str">
        <f>IF($B49="","",'５か月目'!P49+E49)</f>
        <v/>
      </c>
      <c r="Q49" s="76" t="str">
        <f t="shared" ref="Q49" si="174">IF(B49="","",IF(O49-(K49-P49)=0,0,ROUNDDOWN(((O49-K49)/(O49-P49)*100),3)))</f>
        <v/>
      </c>
      <c r="R49" s="138" t="str">
        <f t="shared" ref="R49" si="175">IF(B49="","",IF(Q49+Q50=0,0,ROUNDDOWN((((O49-K49)+(O50-K50))/((O49-P49)+(O50-P50))*100),3)))</f>
        <v/>
      </c>
      <c r="S49" s="118"/>
      <c r="T49" s="119"/>
      <c r="U49" s="120"/>
    </row>
    <row r="50" spans="1:21" ht="9.9499999999999993" customHeight="1" x14ac:dyDescent="0.15">
      <c r="A50" s="143"/>
      <c r="B50" s="178"/>
      <c r="C50" s="18" t="s">
        <v>13</v>
      </c>
      <c r="D50" s="48">
        <f>IF(B49="",0,D$14)</f>
        <v>0</v>
      </c>
      <c r="E50" s="41"/>
      <c r="F50" s="33" t="str">
        <f t="shared" ref="F50" si="176">IF($B49="","",(D50-(E50+G50+H50)))</f>
        <v/>
      </c>
      <c r="G50" s="41"/>
      <c r="H50" s="41"/>
      <c r="I50" s="77" t="str">
        <f t="shared" ref="I50" si="177">IF(B49="","",IF((D50-E50)=0,0,ROUNDDOWN(((F50/D50)*100),3)))</f>
        <v/>
      </c>
      <c r="J50" s="94" t="str">
        <f>'１か月目'!J50</f>
        <v/>
      </c>
      <c r="K50" s="33" t="str">
        <f>IF($B49="","",'５か月目'!K50+(E50+G50+H50))</f>
        <v/>
      </c>
      <c r="L50" s="33" t="str">
        <f>IF($B49="","",'５か月目'!L50-D50)</f>
        <v/>
      </c>
      <c r="M50" s="86" t="str">
        <f t="shared" ref="M50" si="178">IF(B49="","",IF((J50-K50)=0,0,ROUNDDOWN((((O50-K50)/J50)*100),3)))</f>
        <v/>
      </c>
      <c r="N50" s="117"/>
      <c r="O50" s="94">
        <f>'５か月目'!O50+D50</f>
        <v>0</v>
      </c>
      <c r="P50" s="33" t="str">
        <f>IF($B49="","",'５か月目'!P50+E50)</f>
        <v/>
      </c>
      <c r="Q50" s="77" t="str">
        <f t="shared" ref="Q50" si="179">IF(B49="","",IF(O50-(K50-P50)=0,0,ROUNDDOWN(((O50-K50)/(O50-P50)*100),3)))</f>
        <v/>
      </c>
      <c r="R50" s="139"/>
      <c r="S50" s="121"/>
      <c r="T50" s="122"/>
      <c r="U50" s="123"/>
    </row>
    <row r="51" spans="1:21" ht="9.9499999999999993" customHeight="1" x14ac:dyDescent="0.15">
      <c r="A51" s="142">
        <v>20</v>
      </c>
      <c r="B51" s="177" t="str">
        <f>IF('１か月目'!B51=0,"",'１か月目'!B51)</f>
        <v/>
      </c>
      <c r="C51" s="20" t="s">
        <v>12</v>
      </c>
      <c r="D51" s="46">
        <f>IF(B51="",0,D$13)</f>
        <v>0</v>
      </c>
      <c r="E51" s="47"/>
      <c r="F51" s="36" t="str">
        <f t="shared" ref="F51" si="180">IF($B51="","",(D51-(E51+G51+H51)))</f>
        <v/>
      </c>
      <c r="G51" s="47"/>
      <c r="H51" s="47"/>
      <c r="I51" s="81" t="str">
        <f t="shared" ref="I51" si="181">IF(B51="","",IF((D51-E51)=0,0,ROUNDDOWN(((F51/D51)*100),3)))</f>
        <v/>
      </c>
      <c r="J51" s="95" t="str">
        <f>'１か月目'!J51</f>
        <v/>
      </c>
      <c r="K51" s="32" t="str">
        <f>IF($B51="","",'５か月目'!K51+(E51+G51+H51))</f>
        <v/>
      </c>
      <c r="L51" s="32" t="str">
        <f>IF($B51="","",'５か月目'!L51-D51)</f>
        <v/>
      </c>
      <c r="M51" s="88" t="str">
        <f t="shared" ref="M51" si="182">IF(B51="","",IF((J51-K51)=0,0,ROUNDDOWN((((O51-K51)/J51)*100),3)))</f>
        <v/>
      </c>
      <c r="N51" s="116" t="str">
        <f t="shared" ref="N51" si="183">IF(B51="","",IF(AND(M51&gt;=80,M52&gt;=80),"可","不可"))</f>
        <v/>
      </c>
      <c r="O51" s="95">
        <f>'５か月目'!O51+D51</f>
        <v>0</v>
      </c>
      <c r="P51" s="32" t="str">
        <f>IF($B51="","",'５か月目'!P51+E51)</f>
        <v/>
      </c>
      <c r="Q51" s="76" t="str">
        <f t="shared" ref="Q51" si="184">IF(B51="","",IF(O51-(K51-P51)=0,0,ROUNDDOWN(((O51-K51)/(O51-P51)*100),3)))</f>
        <v/>
      </c>
      <c r="R51" s="138" t="str">
        <f t="shared" ref="R51" si="185">IF(B51="","",IF(Q51+Q52=0,0,ROUNDDOWN((((O51-K51)+(O52-K52))/((O51-P51)+(O52-P52))*100),3)))</f>
        <v/>
      </c>
      <c r="S51" s="118"/>
      <c r="T51" s="119"/>
      <c r="U51" s="120"/>
    </row>
    <row r="52" spans="1:21" ht="9.9499999999999993" customHeight="1" x14ac:dyDescent="0.15">
      <c r="A52" s="143"/>
      <c r="B52" s="178"/>
      <c r="C52" s="52" t="s">
        <v>13</v>
      </c>
      <c r="D52" s="48">
        <f>IF(B51="",0,D$14)</f>
        <v>0</v>
      </c>
      <c r="E52" s="19"/>
      <c r="F52" s="33" t="str">
        <f t="shared" ref="F52" si="186">IF($B51="","",(D52-(E52+G52+H52)))</f>
        <v/>
      </c>
      <c r="G52" s="19"/>
      <c r="H52" s="19"/>
      <c r="I52" s="83" t="str">
        <f t="shared" ref="I52" si="187">IF(B51="","",IF((D52-E52)=0,0,ROUNDDOWN(((F52/D52)*100),3)))</f>
        <v/>
      </c>
      <c r="J52" s="94" t="str">
        <f>'１か月目'!J52</f>
        <v/>
      </c>
      <c r="K52" s="33" t="str">
        <f>IF($B51="","",'５か月目'!K52+(E52+G52+H52))</f>
        <v/>
      </c>
      <c r="L52" s="33" t="str">
        <f>IF($B51="","",'５か月目'!L52-D52)</f>
        <v/>
      </c>
      <c r="M52" s="90" t="str">
        <f t="shared" ref="M52" si="188">IF(B51="","",IF((J52-K52)=0,0,ROUNDDOWN((((O52-K52)/J52)*100),3)))</f>
        <v/>
      </c>
      <c r="N52" s="117"/>
      <c r="O52" s="94">
        <f>'５か月目'!O52+D52</f>
        <v>0</v>
      </c>
      <c r="P52" s="33" t="str">
        <f>IF($B51="","",'５か月目'!P52+E52)</f>
        <v/>
      </c>
      <c r="Q52" s="77" t="str">
        <f t="shared" ref="Q52" si="189">IF(B51="","",IF(O52-(K52-P52)=0,0,ROUNDDOWN(((O52-K52)/(O52-P52)*100),3)))</f>
        <v/>
      </c>
      <c r="R52" s="139"/>
      <c r="S52" s="121"/>
      <c r="T52" s="122"/>
      <c r="U52" s="123"/>
    </row>
    <row r="53" spans="1:21" ht="11.1" customHeight="1" x14ac:dyDescent="0.15">
      <c r="A53" s="28" t="s">
        <v>42</v>
      </c>
      <c r="B53" s="28"/>
      <c r="C53" s="29"/>
      <c r="D53" s="29"/>
      <c r="E53" s="29"/>
      <c r="F53" s="29"/>
      <c r="G53" s="29"/>
      <c r="H53" s="29"/>
      <c r="I53" s="29"/>
      <c r="J53" s="29"/>
      <c r="K53" s="29"/>
      <c r="L53" s="29"/>
      <c r="M53" s="29"/>
      <c r="N53" s="29"/>
      <c r="O53" s="29"/>
      <c r="P53" s="29"/>
      <c r="Q53" s="29"/>
      <c r="R53" s="29"/>
      <c r="S53" s="29"/>
      <c r="T53" s="29"/>
      <c r="U53" s="107" t="s">
        <v>14</v>
      </c>
    </row>
    <row r="54" spans="1:21" ht="11.1" customHeight="1" x14ac:dyDescent="0.15">
      <c r="A54" s="28" t="s">
        <v>41</v>
      </c>
      <c r="B54" s="28"/>
      <c r="C54" s="29"/>
      <c r="D54" s="29"/>
      <c r="E54" s="29"/>
      <c r="F54" s="29"/>
      <c r="G54" s="29"/>
      <c r="H54" s="29"/>
      <c r="I54" s="29"/>
      <c r="J54" s="29"/>
      <c r="K54" s="29"/>
      <c r="L54" s="29"/>
      <c r="M54" s="29"/>
      <c r="N54" s="29"/>
      <c r="O54" s="29"/>
      <c r="P54" s="29"/>
      <c r="Q54" s="29"/>
      <c r="R54" s="29"/>
      <c r="S54" s="29"/>
      <c r="T54" s="29"/>
      <c r="U54" s="29"/>
    </row>
    <row r="55" spans="1:21" ht="11.1" customHeight="1" x14ac:dyDescent="0.15">
      <c r="A55" s="28" t="s">
        <v>40</v>
      </c>
      <c r="B55" s="28"/>
      <c r="C55" s="29"/>
      <c r="D55" s="29"/>
      <c r="E55" s="29"/>
      <c r="F55" s="29"/>
      <c r="G55" s="29"/>
      <c r="H55" s="29"/>
      <c r="I55" s="29"/>
      <c r="J55" s="29"/>
      <c r="K55" s="29"/>
      <c r="L55" s="29"/>
      <c r="M55" s="29"/>
      <c r="N55" s="29"/>
      <c r="O55" s="29"/>
      <c r="P55" s="29"/>
      <c r="Q55" s="29"/>
      <c r="R55" s="29"/>
      <c r="S55" s="29"/>
      <c r="T55" s="29"/>
      <c r="U55" s="29"/>
    </row>
    <row r="56" spans="1:21" ht="11.1" customHeight="1" x14ac:dyDescent="0.15">
      <c r="A56" s="28" t="s">
        <v>44</v>
      </c>
    </row>
  </sheetData>
  <sheetProtection sheet="1" selectLockedCells="1"/>
  <mergeCells count="117">
    <mergeCell ref="N13:N14"/>
    <mergeCell ref="S13:U14"/>
    <mergeCell ref="N15:N16"/>
    <mergeCell ref="S15:U16"/>
    <mergeCell ref="N17:N18"/>
    <mergeCell ref="S17:U18"/>
    <mergeCell ref="N19:N20"/>
    <mergeCell ref="S19:U20"/>
    <mergeCell ref="N21:N22"/>
    <mergeCell ref="S21:U22"/>
    <mergeCell ref="R15:R16"/>
    <mergeCell ref="R17:R18"/>
    <mergeCell ref="R19:R20"/>
    <mergeCell ref="R21:R22"/>
    <mergeCell ref="N47:N48"/>
    <mergeCell ref="S47:U48"/>
    <mergeCell ref="N49:N50"/>
    <mergeCell ref="S49:U50"/>
    <mergeCell ref="N43:N44"/>
    <mergeCell ref="S43:U44"/>
    <mergeCell ref="N45:N46"/>
    <mergeCell ref="S45:U46"/>
    <mergeCell ref="N23:N24"/>
    <mergeCell ref="R41:R42"/>
    <mergeCell ref="R43:R44"/>
    <mergeCell ref="R45:R46"/>
    <mergeCell ref="R47:R48"/>
    <mergeCell ref="R49:R50"/>
    <mergeCell ref="R23:R24"/>
    <mergeCell ref="R25:R26"/>
    <mergeCell ref="R27:R28"/>
    <mergeCell ref="R29:R30"/>
    <mergeCell ref="R31:R32"/>
    <mergeCell ref="S41:U42"/>
    <mergeCell ref="N51:N52"/>
    <mergeCell ref="S51:U52"/>
    <mergeCell ref="R51:R52"/>
    <mergeCell ref="A1:U2"/>
    <mergeCell ref="D4:J4"/>
    <mergeCell ref="D5:F5"/>
    <mergeCell ref="H5:J5"/>
    <mergeCell ref="D6:F6"/>
    <mergeCell ref="G6:J6"/>
    <mergeCell ref="S7:U7"/>
    <mergeCell ref="J10:N10"/>
    <mergeCell ref="S10:U10"/>
    <mergeCell ref="S11:U12"/>
    <mergeCell ref="A43:A44"/>
    <mergeCell ref="B43:B44"/>
    <mergeCell ref="A45:A46"/>
    <mergeCell ref="A51:A52"/>
    <mergeCell ref="B51:B52"/>
    <mergeCell ref="A47:A48"/>
    <mergeCell ref="B47:B48"/>
    <mergeCell ref="A49:A50"/>
    <mergeCell ref="B49:B50"/>
    <mergeCell ref="B45:B46"/>
    <mergeCell ref="R13:R14"/>
    <mergeCell ref="B10:B12"/>
    <mergeCell ref="C10:C12"/>
    <mergeCell ref="D10:I10"/>
    <mergeCell ref="B17:B18"/>
    <mergeCell ref="A13:A14"/>
    <mergeCell ref="B13:B14"/>
    <mergeCell ref="A10:A12"/>
    <mergeCell ref="A15:A16"/>
    <mergeCell ref="B15:B16"/>
    <mergeCell ref="A17:A18"/>
    <mergeCell ref="A25:A26"/>
    <mergeCell ref="B25:B26"/>
    <mergeCell ref="A19:A20"/>
    <mergeCell ref="B19:B20"/>
    <mergeCell ref="A21:A22"/>
    <mergeCell ref="B21:B22"/>
    <mergeCell ref="N25:N26"/>
    <mergeCell ref="S25:U26"/>
    <mergeCell ref="B31:B32"/>
    <mergeCell ref="S23:U24"/>
    <mergeCell ref="A23:A24"/>
    <mergeCell ref="B23:B24"/>
    <mergeCell ref="A33:A34"/>
    <mergeCell ref="B33:B34"/>
    <mergeCell ref="A31:A32"/>
    <mergeCell ref="A27:A28"/>
    <mergeCell ref="B27:B28"/>
    <mergeCell ref="A29:A30"/>
    <mergeCell ref="B29:B30"/>
    <mergeCell ref="N27:N28"/>
    <mergeCell ref="S27:U28"/>
    <mergeCell ref="N29:N30"/>
    <mergeCell ref="S29:U30"/>
    <mergeCell ref="N31:N32"/>
    <mergeCell ref="R33:R34"/>
    <mergeCell ref="O10:R10"/>
    <mergeCell ref="O4:U4"/>
    <mergeCell ref="O5:U5"/>
    <mergeCell ref="A41:A42"/>
    <mergeCell ref="B41:B42"/>
    <mergeCell ref="A35:A36"/>
    <mergeCell ref="B35:B36"/>
    <mergeCell ref="A37:A38"/>
    <mergeCell ref="B37:B38"/>
    <mergeCell ref="S31:U32"/>
    <mergeCell ref="N33:N34"/>
    <mergeCell ref="S33:U34"/>
    <mergeCell ref="A39:A40"/>
    <mergeCell ref="B39:B40"/>
    <mergeCell ref="N35:N36"/>
    <mergeCell ref="S35:U36"/>
    <mergeCell ref="N37:N38"/>
    <mergeCell ref="S37:U38"/>
    <mergeCell ref="N39:N40"/>
    <mergeCell ref="S39:U40"/>
    <mergeCell ref="R35:R36"/>
    <mergeCell ref="R37:R38"/>
    <mergeCell ref="R39:R40"/>
    <mergeCell ref="N41:N42"/>
  </mergeCells>
  <phoneticPr fontId="9"/>
  <dataValidations count="1">
    <dataValidation type="whole" imeMode="off" operator="greaterThanOrEqual" allowBlank="1" showInputMessage="1" showErrorMessage="1" error="数字で入力してください" sqref="G13:H52 D13:E52" xr:uid="{00000000-0002-0000-0500-000000000000}">
      <formula1>0</formula1>
    </dataValidation>
  </dataValidations>
  <printOptions horizontalCentered="1" verticalCentered="1"/>
  <pageMargins left="0.39370078740157483" right="0.39370078740157483" top="0.39370078740157483" bottom="0.39370078740157483" header="0.31496062992125984" footer="0.31496062992125984"/>
  <pageSetup paperSize="9" orientation="landscape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9" tint="0.59999389629810485"/>
  </sheetPr>
  <dimension ref="A1:U56"/>
  <sheetViews>
    <sheetView zoomScaleNormal="100" zoomScaleSheetLayoutView="100" workbookViewId="0">
      <selection activeCell="D13" sqref="D13"/>
    </sheetView>
  </sheetViews>
  <sheetFormatPr defaultRowHeight="13.5" x14ac:dyDescent="0.15"/>
  <cols>
    <col min="1" max="1" width="3.625" style="1" customWidth="1"/>
    <col min="2" max="2" width="12.625" style="1" customWidth="1"/>
    <col min="3" max="3" width="5.625" style="1" customWidth="1"/>
    <col min="4" max="21" width="6.625" style="1" customWidth="1"/>
    <col min="22" max="16384" width="9" style="1"/>
  </cols>
  <sheetData>
    <row r="1" spans="1:21" ht="12" customHeight="1" x14ac:dyDescent="0.15">
      <c r="A1" s="185" t="s">
        <v>9</v>
      </c>
      <c r="B1" s="185"/>
      <c r="C1" s="185"/>
      <c r="D1" s="185"/>
      <c r="E1" s="185"/>
      <c r="F1" s="185"/>
      <c r="G1" s="185"/>
      <c r="H1" s="185"/>
      <c r="I1" s="185"/>
      <c r="J1" s="185"/>
      <c r="K1" s="185"/>
      <c r="L1" s="185"/>
      <c r="M1" s="185"/>
      <c r="N1" s="185"/>
      <c r="O1" s="185"/>
      <c r="P1" s="185"/>
      <c r="Q1" s="185"/>
      <c r="R1" s="185"/>
      <c r="S1" s="185"/>
      <c r="T1" s="185"/>
      <c r="U1" s="185"/>
    </row>
    <row r="2" spans="1:21" ht="12" customHeight="1" x14ac:dyDescent="0.15">
      <c r="A2" s="185"/>
      <c r="B2" s="185"/>
      <c r="C2" s="185"/>
      <c r="D2" s="185"/>
      <c r="E2" s="185"/>
      <c r="F2" s="185"/>
      <c r="G2" s="185"/>
      <c r="H2" s="185"/>
      <c r="I2" s="185"/>
      <c r="J2" s="185"/>
      <c r="K2" s="185"/>
      <c r="L2" s="185"/>
      <c r="M2" s="185"/>
      <c r="N2" s="185"/>
      <c r="O2" s="185"/>
      <c r="P2" s="185"/>
      <c r="Q2" s="185"/>
      <c r="R2" s="185"/>
      <c r="S2" s="185"/>
      <c r="T2" s="185"/>
      <c r="U2" s="185"/>
    </row>
    <row r="3" spans="1:21" ht="6" customHeight="1" x14ac:dyDescent="0.15"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3"/>
      <c r="Q3" s="22"/>
      <c r="R3" s="22"/>
      <c r="S3" s="4"/>
      <c r="T3" s="4"/>
      <c r="U3" s="4"/>
    </row>
    <row r="4" spans="1:21" ht="12" customHeight="1" x14ac:dyDescent="0.15">
      <c r="B4" s="26" t="s">
        <v>22</v>
      </c>
      <c r="C4" s="56" t="s">
        <v>8</v>
      </c>
      <c r="D4" s="186" t="str">
        <f>IF('１か月目'!D4="","",'１か月目'!D4)</f>
        <v/>
      </c>
      <c r="E4" s="186"/>
      <c r="F4" s="186"/>
      <c r="G4" s="186"/>
      <c r="H4" s="186"/>
      <c r="I4" s="186"/>
      <c r="J4" s="186"/>
      <c r="K4" s="4"/>
      <c r="O4" s="174" t="str">
        <f>'１か月目'!O4:U4</f>
        <v>委託先名：</v>
      </c>
      <c r="P4" s="175"/>
      <c r="Q4" s="175"/>
      <c r="R4" s="175"/>
      <c r="S4" s="175"/>
      <c r="T4" s="175"/>
      <c r="U4" s="176"/>
    </row>
    <row r="5" spans="1:21" ht="12" customHeight="1" x14ac:dyDescent="0.15">
      <c r="B5" s="27" t="s">
        <v>21</v>
      </c>
      <c r="C5" s="23" t="s">
        <v>8</v>
      </c>
      <c r="D5" s="187" t="str">
        <f>IF('１か月目'!D5="","",'１か月目'!D5)</f>
        <v/>
      </c>
      <c r="E5" s="187"/>
      <c r="F5" s="187"/>
      <c r="G5" s="61" t="s">
        <v>7</v>
      </c>
      <c r="H5" s="187" t="str">
        <f>IF('１か月目'!H5="","",'１か月目'!H5)</f>
        <v/>
      </c>
      <c r="I5" s="187"/>
      <c r="J5" s="187"/>
      <c r="K5" s="4"/>
      <c r="O5" s="113" t="s">
        <v>26</v>
      </c>
      <c r="P5" s="114"/>
      <c r="Q5" s="114"/>
      <c r="R5" s="114"/>
      <c r="S5" s="114"/>
      <c r="T5" s="114"/>
      <c r="U5" s="115"/>
    </row>
    <row r="6" spans="1:21" ht="12" customHeight="1" x14ac:dyDescent="0.15">
      <c r="B6" s="27" t="s">
        <v>30</v>
      </c>
      <c r="C6" s="23" t="s">
        <v>8</v>
      </c>
      <c r="D6" s="154" t="e">
        <f ca="1">IF(MONTH(D5)+(K6-1)&lt;=12,MONTH(D5)+(K6-1),MONTH(D5)+(K6-1)-12)</f>
        <v>#VALUE!</v>
      </c>
      <c r="E6" s="154"/>
      <c r="F6" s="154"/>
      <c r="G6" s="158" t="e">
        <f ca="1">IF(D6="","","("&amp;IF(K6&gt;=10,"","　")&amp;K6&amp;"か月目／"&amp;IF(L6&gt;=10,"","　")&amp;L6&amp;"か月)")</f>
        <v>#VALUE!</v>
      </c>
      <c r="H6" s="158"/>
      <c r="I6" s="158"/>
      <c r="J6" s="158"/>
      <c r="K6" s="15">
        <f ca="1">VALUE(IF(LEFT(RIGHT(CELL("filename",$A$1),LEN(CELL("filename",$A$1))-FIND("か月目",CELL("filename",$A$1))+3),1)="]",MID(RIGHT(CELL("filename",$A$1),LEN(CELL("filename",$A$1))-FIND("か月目",CELL("filename",$A$1))+3),2,1),LEFT(RIGHT(CELL("filename",$A$1),LEN(CELL("filename",$A$1))-FIND("か月目",CELL("filename",$A$1))+3),2)))</f>
        <v>7</v>
      </c>
      <c r="L6" s="14" t="e">
        <f>IF(MONTH(D5)&lt;=MONTH(H5),MONTH(H5)-MONTH(D5)+1,24-MONTH(D5)+1+MONTH(H5))</f>
        <v>#VALUE!</v>
      </c>
      <c r="M6" s="14"/>
      <c r="N6" s="14"/>
      <c r="O6" s="24"/>
      <c r="P6" s="25"/>
      <c r="Q6" s="25"/>
      <c r="R6" s="25"/>
      <c r="S6" s="25"/>
      <c r="T6" s="25"/>
      <c r="U6" s="25"/>
    </row>
    <row r="7" spans="1:21" ht="12" customHeight="1" x14ac:dyDescent="0.15">
      <c r="B7" s="8"/>
      <c r="C7" s="8"/>
      <c r="D7" s="9"/>
      <c r="E7" s="9"/>
      <c r="F7" s="12"/>
      <c r="G7" s="12"/>
      <c r="H7" s="12"/>
      <c r="I7" s="11"/>
      <c r="J7" s="11"/>
      <c r="K7" s="11"/>
      <c r="L7" s="11"/>
      <c r="M7" s="11"/>
      <c r="N7" s="6"/>
      <c r="O7" s="7"/>
      <c r="P7" s="24"/>
      <c r="Q7" s="24"/>
      <c r="R7" s="24"/>
      <c r="S7" s="159" t="s">
        <v>46</v>
      </c>
      <c r="T7" s="160"/>
      <c r="U7" s="161"/>
    </row>
    <row r="8" spans="1:21" ht="3" customHeight="1" x14ac:dyDescent="0.15">
      <c r="B8" s="8"/>
      <c r="C8" s="8"/>
      <c r="D8" s="9"/>
      <c r="E8" s="9"/>
      <c r="F8" s="10"/>
      <c r="G8" s="10"/>
      <c r="H8" s="10"/>
      <c r="I8" s="8"/>
      <c r="J8" s="8"/>
      <c r="K8" s="8"/>
      <c r="L8" s="8"/>
      <c r="M8" s="8"/>
      <c r="N8" s="4"/>
      <c r="R8" s="63"/>
    </row>
    <row r="9" spans="1:21" ht="3" customHeight="1" x14ac:dyDescent="0.15"/>
    <row r="10" spans="1:21" ht="11.1" customHeight="1" x14ac:dyDescent="0.15">
      <c r="A10" s="179" t="s">
        <v>25</v>
      </c>
      <c r="B10" s="179" t="s">
        <v>10</v>
      </c>
      <c r="C10" s="181" t="s">
        <v>11</v>
      </c>
      <c r="D10" s="183" t="s">
        <v>5</v>
      </c>
      <c r="E10" s="179"/>
      <c r="F10" s="179"/>
      <c r="G10" s="179"/>
      <c r="H10" s="179"/>
      <c r="I10" s="181"/>
      <c r="J10" s="133" t="s">
        <v>37</v>
      </c>
      <c r="K10" s="134"/>
      <c r="L10" s="134"/>
      <c r="M10" s="134"/>
      <c r="N10" s="135"/>
      <c r="O10" s="171" t="s">
        <v>18</v>
      </c>
      <c r="P10" s="172"/>
      <c r="Q10" s="172"/>
      <c r="R10" s="173"/>
      <c r="S10" s="130" t="s">
        <v>6</v>
      </c>
      <c r="T10" s="131"/>
      <c r="U10" s="132"/>
    </row>
    <row r="11" spans="1:21" ht="11.1" customHeight="1" x14ac:dyDescent="0.15">
      <c r="A11" s="179"/>
      <c r="B11" s="179"/>
      <c r="C11" s="181"/>
      <c r="D11" s="98" t="s">
        <v>0</v>
      </c>
      <c r="E11" s="99" t="s">
        <v>15</v>
      </c>
      <c r="F11" s="99" t="s">
        <v>1</v>
      </c>
      <c r="G11" s="99" t="s">
        <v>2</v>
      </c>
      <c r="H11" s="99" t="s">
        <v>3</v>
      </c>
      <c r="I11" s="62" t="s">
        <v>4</v>
      </c>
      <c r="J11" s="57" t="s">
        <v>38</v>
      </c>
      <c r="K11" s="59" t="s">
        <v>24</v>
      </c>
      <c r="L11" s="59" t="s">
        <v>39</v>
      </c>
      <c r="M11" s="59" t="s">
        <v>4</v>
      </c>
      <c r="N11" s="96" t="s">
        <v>16</v>
      </c>
      <c r="O11" s="57" t="s">
        <v>17</v>
      </c>
      <c r="P11" s="99" t="s">
        <v>29</v>
      </c>
      <c r="Q11" s="102" t="s">
        <v>4</v>
      </c>
      <c r="R11" s="106"/>
      <c r="S11" s="124" t="s">
        <v>45</v>
      </c>
      <c r="T11" s="125"/>
      <c r="U11" s="126"/>
    </row>
    <row r="12" spans="1:21" ht="11.1" customHeight="1" thickBot="1" x14ac:dyDescent="0.2">
      <c r="A12" s="180"/>
      <c r="B12" s="180"/>
      <c r="C12" s="182"/>
      <c r="D12" s="100" t="s">
        <v>19</v>
      </c>
      <c r="E12" s="101" t="s">
        <v>19</v>
      </c>
      <c r="F12" s="101" t="s">
        <v>20</v>
      </c>
      <c r="G12" s="101" t="s">
        <v>19</v>
      </c>
      <c r="H12" s="101" t="s">
        <v>19</v>
      </c>
      <c r="I12" s="78" t="s">
        <v>35</v>
      </c>
      <c r="J12" s="58" t="s">
        <v>19</v>
      </c>
      <c r="K12" s="60" t="s">
        <v>23</v>
      </c>
      <c r="L12" s="60" t="s">
        <v>19</v>
      </c>
      <c r="M12" s="84" t="s">
        <v>35</v>
      </c>
      <c r="N12" s="97" t="s">
        <v>36</v>
      </c>
      <c r="O12" s="58" t="s">
        <v>19</v>
      </c>
      <c r="P12" s="101" t="s">
        <v>19</v>
      </c>
      <c r="Q12" s="84" t="s">
        <v>35</v>
      </c>
      <c r="R12" s="105" t="s">
        <v>43</v>
      </c>
      <c r="S12" s="127"/>
      <c r="T12" s="128"/>
      <c r="U12" s="129"/>
    </row>
    <row r="13" spans="1:21" ht="9.9499999999999993" customHeight="1" thickTop="1" x14ac:dyDescent="0.15">
      <c r="A13" s="142">
        <v>1</v>
      </c>
      <c r="B13" s="184" t="str">
        <f>IF('１か月目'!B13=0,"",'１か月目'!B13)</f>
        <v>z</v>
      </c>
      <c r="C13" s="17" t="s">
        <v>12</v>
      </c>
      <c r="D13" s="38"/>
      <c r="E13" s="39"/>
      <c r="F13" s="32">
        <f t="shared" ref="F13" si="0">IF($B13="","",(D13-(E13+G13+H13)))</f>
        <v>0</v>
      </c>
      <c r="G13" s="39"/>
      <c r="H13" s="39"/>
      <c r="I13" s="91">
        <f>IF(B13="","",IF((D13-E13)=0,0,ROUNDDOWN(((F13/D13)*100),3)))</f>
        <v>0</v>
      </c>
      <c r="J13" s="93">
        <f>'１か月目'!J13</f>
        <v>0</v>
      </c>
      <c r="K13" s="32">
        <f>IF($B13="","",'６か月目'!K13+(E13+G13+H13))</f>
        <v>0</v>
      </c>
      <c r="L13" s="32">
        <f>IF($B13="","",'６か月目'!L13-D13)</f>
        <v>0</v>
      </c>
      <c r="M13" s="85">
        <f>IF(B13="","",IF((J13-K13)=0,0,ROUNDDOWN((((O13-K13)/J13)*100),3)))</f>
        <v>0</v>
      </c>
      <c r="N13" s="163" t="str">
        <f>IF(B13="","",IF(AND(M13&gt;=80,M14&gt;=80),"可","不可"))</f>
        <v>不可</v>
      </c>
      <c r="O13" s="93">
        <f>'６か月目'!O13+D13</f>
        <v>0</v>
      </c>
      <c r="P13" s="32">
        <f>IF($B13="","",'６か月目'!P13+E13)</f>
        <v>0</v>
      </c>
      <c r="Q13" s="76">
        <f>IF(B13="","",IF(O13-(K13-P13)=0,0,ROUNDDOWN(((O13-K13)/(O13-P13)*100),3)))</f>
        <v>0</v>
      </c>
      <c r="R13" s="136">
        <f>IF(B13="","",IF(Q13+Q14=0,0,ROUNDDOWN((((O13-K13)+(O14-K14))/((O13-P13)+(O14-P14))*100),3)))</f>
        <v>0</v>
      </c>
      <c r="S13" s="167"/>
      <c r="T13" s="165"/>
      <c r="U13" s="166"/>
    </row>
    <row r="14" spans="1:21" ht="9.9499999999999993" customHeight="1" x14ac:dyDescent="0.15">
      <c r="A14" s="143"/>
      <c r="B14" s="178"/>
      <c r="C14" s="18" t="s">
        <v>13</v>
      </c>
      <c r="D14" s="40"/>
      <c r="E14" s="41"/>
      <c r="F14" s="33">
        <f t="shared" ref="F14" si="1">IF($B13="","",(D14-(E14+G14+H14)))</f>
        <v>0</v>
      </c>
      <c r="G14" s="41"/>
      <c r="H14" s="41"/>
      <c r="I14" s="92">
        <f>IF(B13="","",IF((D14-E14)=0,0,ROUNDDOWN(((F14/D14)*100),3)))</f>
        <v>0</v>
      </c>
      <c r="J14" s="94">
        <f>'１か月目'!J14</f>
        <v>0</v>
      </c>
      <c r="K14" s="33">
        <f>IF($B13="","",'６か月目'!K14+(E14+G14+H14))</f>
        <v>0</v>
      </c>
      <c r="L14" s="33">
        <f>IF($B13="","",'６か月目'!L14-D14)</f>
        <v>0</v>
      </c>
      <c r="M14" s="86">
        <f>IF(B13="","",IF((J14-K14)=0,0,ROUNDDOWN((((O14-K14)/J14)*100),3)))</f>
        <v>0</v>
      </c>
      <c r="N14" s="117"/>
      <c r="O14" s="94">
        <f>'６か月目'!O14+D14</f>
        <v>0</v>
      </c>
      <c r="P14" s="33">
        <f>IF($B13="","",'６か月目'!P14+E14)</f>
        <v>0</v>
      </c>
      <c r="Q14" s="77">
        <f>IF(B13="","",IF(O14-(K14-P14)=0,0,ROUNDDOWN(((O14-K14)/(O14-P14)*100),3)))</f>
        <v>0</v>
      </c>
      <c r="R14" s="137"/>
      <c r="S14" s="121"/>
      <c r="T14" s="122"/>
      <c r="U14" s="123"/>
    </row>
    <row r="15" spans="1:21" ht="9.9499999999999993" customHeight="1" x14ac:dyDescent="0.15">
      <c r="A15" s="142">
        <v>2</v>
      </c>
      <c r="B15" s="177" t="str">
        <f>IF('１か月目'!B15=0,"",'１か月目'!B15)</f>
        <v>z</v>
      </c>
      <c r="C15" s="20" t="s">
        <v>12</v>
      </c>
      <c r="D15" s="42">
        <f>IF(B15="",0,D$13)</f>
        <v>0</v>
      </c>
      <c r="E15" s="43"/>
      <c r="F15" s="34">
        <f t="shared" ref="F15" si="2">IF($B15="","",(D15-(E15+G15+H15)))</f>
        <v>0</v>
      </c>
      <c r="G15" s="43"/>
      <c r="H15" s="43"/>
      <c r="I15" s="79">
        <f t="shared" ref="I15" si="3">IF(B15="","",IF((D15-E15)=0,0,ROUNDDOWN(((F15/D15)*100),3)))</f>
        <v>0</v>
      </c>
      <c r="J15" s="95">
        <f>'１か月目'!J15</f>
        <v>0</v>
      </c>
      <c r="K15" s="32">
        <f>IF($B15="","",'６か月目'!K15+(E15+G15+H15))</f>
        <v>0</v>
      </c>
      <c r="L15" s="32">
        <f>IF($B15="","",'６か月目'!L15-D15)</f>
        <v>0</v>
      </c>
      <c r="M15" s="85">
        <f t="shared" ref="M15" si="4">IF(B15="","",IF((J15-K15)=0,0,ROUNDDOWN((((O15-K15)/J15)*100),3)))</f>
        <v>0</v>
      </c>
      <c r="N15" s="116" t="str">
        <f t="shared" ref="N15" si="5">IF(B15="","",IF(AND(M15&gt;=80,M16&gt;=80),"可","不可"))</f>
        <v>不可</v>
      </c>
      <c r="O15" s="95">
        <f>'６か月目'!O15+D15</f>
        <v>0</v>
      </c>
      <c r="P15" s="32">
        <f>IF($B15="","",'６か月目'!P15+E15)</f>
        <v>0</v>
      </c>
      <c r="Q15" s="76">
        <f t="shared" ref="Q15" si="6">IF(B15="","",IF(O15-(K15-P15)=0,0,ROUNDDOWN(((O15-K15)/(O15-P15)*100),3)))</f>
        <v>0</v>
      </c>
      <c r="R15" s="138">
        <f t="shared" ref="R15" si="7">IF(B15="","",IF(Q15+Q16=0,0,ROUNDDOWN((((O15-K15)+(O16-K16))/((O15-P15)+(O16-P16))*100),3)))</f>
        <v>0</v>
      </c>
      <c r="S15" s="118"/>
      <c r="T15" s="119"/>
      <c r="U15" s="120"/>
    </row>
    <row r="16" spans="1:21" ht="9.9499999999999993" customHeight="1" x14ac:dyDescent="0.15">
      <c r="A16" s="143"/>
      <c r="B16" s="178"/>
      <c r="C16" s="55" t="s">
        <v>13</v>
      </c>
      <c r="D16" s="44">
        <f>IF(B15="",0,D$14)</f>
        <v>0</v>
      </c>
      <c r="E16" s="45"/>
      <c r="F16" s="35">
        <f t="shared" ref="F16" si="8">IF($B15="","",(D16-(E16+G16+H16)))</f>
        <v>0</v>
      </c>
      <c r="G16" s="45"/>
      <c r="H16" s="45"/>
      <c r="I16" s="80">
        <f t="shared" ref="I16" si="9">IF(B15="","",IF((D16-E16)=0,0,ROUNDDOWN(((F16/D16)*100),3)))</f>
        <v>0</v>
      </c>
      <c r="J16" s="94">
        <f>'１か月目'!J16</f>
        <v>0</v>
      </c>
      <c r="K16" s="33">
        <f>IF($B15="","",'６か月目'!K16+(E16+G16+H16))</f>
        <v>0</v>
      </c>
      <c r="L16" s="33">
        <f>IF($B15="","",'６か月目'!L16-D16)</f>
        <v>0</v>
      </c>
      <c r="M16" s="87">
        <f t="shared" ref="M16" si="10">IF(B15="","",IF((J16-K16)=0,0,ROUNDDOWN((((O16-K16)/J16)*100),3)))</f>
        <v>0</v>
      </c>
      <c r="N16" s="117"/>
      <c r="O16" s="94">
        <f>'６か月目'!O16+D16</f>
        <v>0</v>
      </c>
      <c r="P16" s="33">
        <f>IF($B15="","",'６か月目'!P16+E16)</f>
        <v>0</v>
      </c>
      <c r="Q16" s="77">
        <f t="shared" ref="Q16" si="11">IF(B15="","",IF(O16-(K16-P16)=0,0,ROUNDDOWN(((O16-K16)/(O16-P16)*100),3)))</f>
        <v>0</v>
      </c>
      <c r="R16" s="139"/>
      <c r="S16" s="121"/>
      <c r="T16" s="122"/>
      <c r="U16" s="123"/>
    </row>
    <row r="17" spans="1:21" ht="9.9499999999999993" customHeight="1" x14ac:dyDescent="0.15">
      <c r="A17" s="142">
        <v>3</v>
      </c>
      <c r="B17" s="177" t="str">
        <f>IF('１か月目'!B17=0,"",'１か月目'!B17)</f>
        <v>z</v>
      </c>
      <c r="C17" s="54" t="s">
        <v>12</v>
      </c>
      <c r="D17" s="46">
        <f>IF(B17="",0,D$13)</f>
        <v>0</v>
      </c>
      <c r="E17" s="47"/>
      <c r="F17" s="36">
        <f t="shared" ref="F17" si="12">IF($B17="","",(D17-(E17+G17+H17)))</f>
        <v>0</v>
      </c>
      <c r="G17" s="47"/>
      <c r="H17" s="47"/>
      <c r="I17" s="81">
        <f t="shared" ref="I17" si="13">IF(B17="","",IF((D17-E17)=0,0,ROUNDDOWN(((F17/D17)*100),3)))</f>
        <v>0</v>
      </c>
      <c r="J17" s="95">
        <f>'１か月目'!J17</f>
        <v>0</v>
      </c>
      <c r="K17" s="32">
        <f>IF($B17="","",'６か月目'!K17+(E17+G17+H17))</f>
        <v>0</v>
      </c>
      <c r="L17" s="32">
        <f>IF($B17="","",'６か月目'!L17-D17)</f>
        <v>0</v>
      </c>
      <c r="M17" s="88">
        <f t="shared" ref="M17" si="14">IF(B17="","",IF((J17-K17)=0,0,ROUNDDOWN((((O17-K17)/J17)*100),3)))</f>
        <v>0</v>
      </c>
      <c r="N17" s="116" t="str">
        <f t="shared" ref="N17" si="15">IF(B17="","",IF(AND(M17&gt;=80,M18&gt;=80),"可","不可"))</f>
        <v>不可</v>
      </c>
      <c r="O17" s="95">
        <f>'６か月目'!O17+D17</f>
        <v>0</v>
      </c>
      <c r="P17" s="32">
        <f>IF($B17="","",'６か月目'!P17+E17)</f>
        <v>0</v>
      </c>
      <c r="Q17" s="76">
        <f t="shared" ref="Q17" si="16">IF(B17="","",IF(O17-(K17-P17)=0,0,ROUNDDOWN(((O17-K17)/(O17-P17)*100),3)))</f>
        <v>0</v>
      </c>
      <c r="R17" s="138">
        <f t="shared" ref="R17" si="17">IF(B17="","",IF(Q17+Q18=0,0,ROUNDDOWN((((O17-K17)+(O18-K18))/((O17-P17)+(O18-P18))*100),3)))</f>
        <v>0</v>
      </c>
      <c r="S17" s="118"/>
      <c r="T17" s="119"/>
      <c r="U17" s="120"/>
    </row>
    <row r="18" spans="1:21" ht="9.9499999999999993" customHeight="1" x14ac:dyDescent="0.15">
      <c r="A18" s="143"/>
      <c r="B18" s="178"/>
      <c r="C18" s="18" t="s">
        <v>13</v>
      </c>
      <c r="D18" s="48">
        <f>IF(B17="",0,D$14)</f>
        <v>0</v>
      </c>
      <c r="E18" s="41"/>
      <c r="F18" s="33">
        <f t="shared" ref="F18" si="18">IF($B17="","",(D18-(E18+G18+H18)))</f>
        <v>0</v>
      </c>
      <c r="G18" s="41"/>
      <c r="H18" s="41"/>
      <c r="I18" s="77">
        <f t="shared" ref="I18" si="19">IF(B17="","",IF((D18-E18)=0,0,ROUNDDOWN(((F18/D18)*100),3)))</f>
        <v>0</v>
      </c>
      <c r="J18" s="94">
        <f>'１か月目'!J18</f>
        <v>0</v>
      </c>
      <c r="K18" s="33">
        <f>IF($B17="","",'６か月目'!K18+(E18+G18+H18))</f>
        <v>0</v>
      </c>
      <c r="L18" s="33">
        <f>IF($B17="","",'６か月目'!L18-D18)</f>
        <v>0</v>
      </c>
      <c r="M18" s="86">
        <f t="shared" ref="M18" si="20">IF(B17="","",IF((J18-K18)=0,0,ROUNDDOWN((((O18-K18)/J18)*100),3)))</f>
        <v>0</v>
      </c>
      <c r="N18" s="117"/>
      <c r="O18" s="94">
        <f>'６か月目'!O18+D18</f>
        <v>0</v>
      </c>
      <c r="P18" s="33">
        <f>IF($B17="","",'６か月目'!P18+E18)</f>
        <v>0</v>
      </c>
      <c r="Q18" s="77">
        <f t="shared" ref="Q18" si="21">IF(B17="","",IF(O18-(K18-P18)=0,0,ROUNDDOWN(((O18-K18)/(O18-P18)*100),3)))</f>
        <v>0</v>
      </c>
      <c r="R18" s="139"/>
      <c r="S18" s="121"/>
      <c r="T18" s="122"/>
      <c r="U18" s="123"/>
    </row>
    <row r="19" spans="1:21" ht="9.9499999999999993" customHeight="1" x14ac:dyDescent="0.15">
      <c r="A19" s="142">
        <v>4</v>
      </c>
      <c r="B19" s="177" t="str">
        <f>IF('１か月目'!B19=0,"",'１か月目'!B19)</f>
        <v/>
      </c>
      <c r="C19" s="20" t="s">
        <v>12</v>
      </c>
      <c r="D19" s="42">
        <f>IF(B19="",0,D$13)</f>
        <v>0</v>
      </c>
      <c r="E19" s="43"/>
      <c r="F19" s="34" t="str">
        <f>IF($B19="","",(D19-(E19+G19+H19)))</f>
        <v/>
      </c>
      <c r="G19" s="43"/>
      <c r="H19" s="43"/>
      <c r="I19" s="79" t="str">
        <f t="shared" ref="I19" si="22">IF(B19="","",IF((D19-E19)=0,0,ROUNDDOWN(((F19/D19)*100),3)))</f>
        <v/>
      </c>
      <c r="J19" s="95" t="str">
        <f>'１か月目'!J19</f>
        <v/>
      </c>
      <c r="K19" s="32" t="str">
        <f>IF($B19="","",'６か月目'!K19+(E19+G19+H19))</f>
        <v/>
      </c>
      <c r="L19" s="32" t="str">
        <f>IF($B19="","",'６か月目'!L19-D19)</f>
        <v/>
      </c>
      <c r="M19" s="85" t="str">
        <f t="shared" ref="M19" si="23">IF(B19="","",IF((J19-K19)=0,0,ROUNDDOWN((((O19-K19)/J19)*100),3)))</f>
        <v/>
      </c>
      <c r="N19" s="116" t="str">
        <f t="shared" ref="N19" si="24">IF(B19="","",IF(AND(M19&gt;=80,M20&gt;=80),"可","不可"))</f>
        <v/>
      </c>
      <c r="O19" s="95">
        <f>'６か月目'!O19+D19</f>
        <v>0</v>
      </c>
      <c r="P19" s="32" t="str">
        <f>IF($B19="","",'６か月目'!P19+E19)</f>
        <v/>
      </c>
      <c r="Q19" s="76" t="str">
        <f t="shared" ref="Q19" si="25">IF(B19="","",IF(O19-(K19-P19)=0,0,ROUNDDOWN(((O19-K19)/(O19-P19)*100),3)))</f>
        <v/>
      </c>
      <c r="R19" s="138" t="str">
        <f t="shared" ref="R19" si="26">IF(B19="","",IF(Q19+Q20=0,0,ROUNDDOWN((((O19-K19)+(O20-K20))/((O19-P19)+(O20-P20))*100),3)))</f>
        <v/>
      </c>
      <c r="S19" s="118"/>
      <c r="T19" s="119"/>
      <c r="U19" s="120"/>
    </row>
    <row r="20" spans="1:21" ht="9.9499999999999993" customHeight="1" x14ac:dyDescent="0.15">
      <c r="A20" s="143"/>
      <c r="B20" s="178"/>
      <c r="C20" s="55" t="s">
        <v>13</v>
      </c>
      <c r="D20" s="44">
        <f>IF(B19="",0,D$14)</f>
        <v>0</v>
      </c>
      <c r="E20" s="45"/>
      <c r="F20" s="35" t="str">
        <f>IF($B19="","",(D20-(E20+G20+H20)))</f>
        <v/>
      </c>
      <c r="G20" s="45"/>
      <c r="H20" s="45"/>
      <c r="I20" s="80" t="str">
        <f t="shared" ref="I20" si="27">IF(B19="","",IF((D20-E20)=0,0,ROUNDDOWN(((F20/D20)*100),3)))</f>
        <v/>
      </c>
      <c r="J20" s="94" t="str">
        <f>'１か月目'!J20</f>
        <v/>
      </c>
      <c r="K20" s="33" t="str">
        <f>IF($B19="","",'６か月目'!K20+(E20+G20+H20))</f>
        <v/>
      </c>
      <c r="L20" s="33" t="str">
        <f>IF($B19="","",'６か月目'!L20-D20)</f>
        <v/>
      </c>
      <c r="M20" s="87" t="str">
        <f t="shared" ref="M20" si="28">IF(B19="","",IF((J20-K20)=0,0,ROUNDDOWN((((O20-K20)/J20)*100),3)))</f>
        <v/>
      </c>
      <c r="N20" s="117"/>
      <c r="O20" s="94">
        <f>'６か月目'!O20+D20</f>
        <v>0</v>
      </c>
      <c r="P20" s="33" t="str">
        <f>IF($B19="","",'６か月目'!P20+E20)</f>
        <v/>
      </c>
      <c r="Q20" s="77" t="str">
        <f t="shared" ref="Q20" si="29">IF(B19="","",IF(O20-(K20-P20)=0,0,ROUNDDOWN(((O20-K20)/(O20-P20)*100),3)))</f>
        <v/>
      </c>
      <c r="R20" s="139"/>
      <c r="S20" s="121"/>
      <c r="T20" s="122"/>
      <c r="U20" s="123"/>
    </row>
    <row r="21" spans="1:21" ht="9.9499999999999993" customHeight="1" x14ac:dyDescent="0.15">
      <c r="A21" s="142">
        <v>5</v>
      </c>
      <c r="B21" s="177" t="str">
        <f>IF('１か月目'!B21=0,"",'１か月目'!B21)</f>
        <v/>
      </c>
      <c r="C21" s="54" t="s">
        <v>12</v>
      </c>
      <c r="D21" s="46">
        <f>IF(B21="",0,D$13)</f>
        <v>0</v>
      </c>
      <c r="E21" s="47"/>
      <c r="F21" s="36" t="str">
        <f t="shared" ref="F21" si="30">IF($B21="","",(D21-(E21+G21+H21)))</f>
        <v/>
      </c>
      <c r="G21" s="47"/>
      <c r="H21" s="47"/>
      <c r="I21" s="81" t="str">
        <f t="shared" ref="I21" si="31">IF(B21="","",IF((D21-E21)=0,0,ROUNDDOWN(((F21/D21)*100),3)))</f>
        <v/>
      </c>
      <c r="J21" s="95" t="str">
        <f>'１か月目'!J21</f>
        <v/>
      </c>
      <c r="K21" s="32" t="str">
        <f>IF($B21="","",'６か月目'!K21+(E21+G21+H21))</f>
        <v/>
      </c>
      <c r="L21" s="32" t="str">
        <f>IF($B21="","",'６か月目'!L21-D21)</f>
        <v/>
      </c>
      <c r="M21" s="88" t="str">
        <f t="shared" ref="M21" si="32">IF(B21="","",IF((J21-K21)=0,0,ROUNDDOWN((((O21-K21)/J21)*100),3)))</f>
        <v/>
      </c>
      <c r="N21" s="116" t="str">
        <f t="shared" ref="N21" si="33">IF(B21="","",IF(AND(M21&gt;=80,M22&gt;=80),"可","不可"))</f>
        <v/>
      </c>
      <c r="O21" s="95">
        <f>'６か月目'!O21+D21</f>
        <v>0</v>
      </c>
      <c r="P21" s="32" t="str">
        <f>IF($B21="","",'６か月目'!P21+E21)</f>
        <v/>
      </c>
      <c r="Q21" s="76" t="str">
        <f t="shared" ref="Q21" si="34">IF(B21="","",IF(O21-(K21-P21)=0,0,ROUNDDOWN(((O21-K21)/(O21-P21)*100),3)))</f>
        <v/>
      </c>
      <c r="R21" s="138" t="str">
        <f t="shared" ref="R21" si="35">IF(B21="","",IF(Q21+Q22=0,0,ROUNDDOWN((((O21-K21)+(O22-K22))/((O21-P21)+(O22-P22))*100),3)))</f>
        <v/>
      </c>
      <c r="S21" s="118"/>
      <c r="T21" s="119"/>
      <c r="U21" s="120"/>
    </row>
    <row r="22" spans="1:21" ht="9.9499999999999993" customHeight="1" x14ac:dyDescent="0.15">
      <c r="A22" s="143"/>
      <c r="B22" s="178"/>
      <c r="C22" s="18" t="s">
        <v>13</v>
      </c>
      <c r="D22" s="48">
        <f>IF(B21="",0,D$14)</f>
        <v>0</v>
      </c>
      <c r="E22" s="41"/>
      <c r="F22" s="33" t="str">
        <f t="shared" ref="F22" si="36">IF($B21="","",(D22-(E22+G22+H22)))</f>
        <v/>
      </c>
      <c r="G22" s="41"/>
      <c r="H22" s="41"/>
      <c r="I22" s="77" t="str">
        <f t="shared" ref="I22" si="37">IF(B21="","",IF((D22-E22)=0,0,ROUNDDOWN(((F22/D22)*100),3)))</f>
        <v/>
      </c>
      <c r="J22" s="94" t="str">
        <f>'１か月目'!J22</f>
        <v/>
      </c>
      <c r="K22" s="33" t="str">
        <f>IF($B21="","",'６か月目'!K22+(E22+G22+H22))</f>
        <v/>
      </c>
      <c r="L22" s="33" t="str">
        <f>IF($B21="","",'６か月目'!L22-D22)</f>
        <v/>
      </c>
      <c r="M22" s="86" t="str">
        <f t="shared" ref="M22" si="38">IF(B21="","",IF((J22-K22)=0,0,ROUNDDOWN((((O22-K22)/J22)*100),3)))</f>
        <v/>
      </c>
      <c r="N22" s="117"/>
      <c r="O22" s="94">
        <f>'６か月目'!O22+D22</f>
        <v>0</v>
      </c>
      <c r="P22" s="33" t="str">
        <f>IF($B21="","",'６か月目'!P22+E22)</f>
        <v/>
      </c>
      <c r="Q22" s="77" t="str">
        <f t="shared" ref="Q22" si="39">IF(B21="","",IF(O22-(K22-P22)=0,0,ROUNDDOWN(((O22-K22)/(O22-P22)*100),3)))</f>
        <v/>
      </c>
      <c r="R22" s="139"/>
      <c r="S22" s="121"/>
      <c r="T22" s="122"/>
      <c r="U22" s="123"/>
    </row>
    <row r="23" spans="1:21" ht="9.9499999999999993" customHeight="1" x14ac:dyDescent="0.15">
      <c r="A23" s="142">
        <v>6</v>
      </c>
      <c r="B23" s="177" t="str">
        <f>IF('１か月目'!B23=0,"",'１か月目'!B23)</f>
        <v/>
      </c>
      <c r="C23" s="20" t="s">
        <v>12</v>
      </c>
      <c r="D23" s="42">
        <f>IF(B23="",0,D$13)</f>
        <v>0</v>
      </c>
      <c r="E23" s="43"/>
      <c r="F23" s="34" t="str">
        <f t="shared" ref="F23" si="40">IF($B23="","",(D23-(E23+G23+H23)))</f>
        <v/>
      </c>
      <c r="G23" s="43"/>
      <c r="H23" s="43"/>
      <c r="I23" s="79" t="str">
        <f t="shared" ref="I23" si="41">IF(B23="","",IF((D23-E23)=0,0,ROUNDDOWN(((F23/D23)*100),3)))</f>
        <v/>
      </c>
      <c r="J23" s="95" t="str">
        <f>'１か月目'!J23</f>
        <v/>
      </c>
      <c r="K23" s="32" t="str">
        <f>IF($B23="","",'６か月目'!K23+(E23+G23+H23))</f>
        <v/>
      </c>
      <c r="L23" s="32" t="str">
        <f>IF($B23="","",'６か月目'!L23-D23)</f>
        <v/>
      </c>
      <c r="M23" s="85" t="str">
        <f t="shared" ref="M23" si="42">IF(B23="","",IF((J23-K23)=0,0,ROUNDDOWN((((O23-K23)/J23)*100),3)))</f>
        <v/>
      </c>
      <c r="N23" s="116" t="str">
        <f t="shared" ref="N23" si="43">IF(B23="","",IF(AND(M23&gt;=80,M24&gt;=80),"可","不可"))</f>
        <v/>
      </c>
      <c r="O23" s="95">
        <f>'６か月目'!O23+D23</f>
        <v>0</v>
      </c>
      <c r="P23" s="32" t="str">
        <f>IF($B23="","",'６か月目'!P23+E23)</f>
        <v/>
      </c>
      <c r="Q23" s="76" t="str">
        <f t="shared" ref="Q23" si="44">IF(B23="","",IF(O23-(K23-P23)=0,0,ROUNDDOWN(((O23-K23)/(O23-P23)*100),3)))</f>
        <v/>
      </c>
      <c r="R23" s="138" t="str">
        <f t="shared" ref="R23" si="45">IF(B23="","",IF(Q23+Q24=0,0,ROUNDDOWN((((O23-K23)+(O24-K24))/((O23-P23)+(O24-P24))*100),3)))</f>
        <v/>
      </c>
      <c r="S23" s="118"/>
      <c r="T23" s="119"/>
      <c r="U23" s="120"/>
    </row>
    <row r="24" spans="1:21" ht="9.9499999999999993" customHeight="1" x14ac:dyDescent="0.15">
      <c r="A24" s="143"/>
      <c r="B24" s="178"/>
      <c r="C24" s="55" t="s">
        <v>13</v>
      </c>
      <c r="D24" s="44">
        <f>IF(B23="",0,D$14)</f>
        <v>0</v>
      </c>
      <c r="E24" s="45"/>
      <c r="F24" s="35" t="str">
        <f t="shared" ref="F24" si="46">IF($B23="","",(D24-(E24+G24+H24)))</f>
        <v/>
      </c>
      <c r="G24" s="45"/>
      <c r="H24" s="45"/>
      <c r="I24" s="80" t="str">
        <f t="shared" ref="I24" si="47">IF(B23="","",IF((D24-E24)=0,0,ROUNDDOWN(((F24/D24)*100),3)))</f>
        <v/>
      </c>
      <c r="J24" s="94" t="str">
        <f>'１か月目'!J24</f>
        <v/>
      </c>
      <c r="K24" s="33" t="str">
        <f>IF($B23="","",'６か月目'!K24+(E24+G24+H24))</f>
        <v/>
      </c>
      <c r="L24" s="33" t="str">
        <f>IF($B23="","",'６か月目'!L24-D24)</f>
        <v/>
      </c>
      <c r="M24" s="87" t="str">
        <f t="shared" ref="M24" si="48">IF(B23="","",IF((J24-K24)=0,0,ROUNDDOWN((((O24-K24)/J24)*100),3)))</f>
        <v/>
      </c>
      <c r="N24" s="117"/>
      <c r="O24" s="94">
        <f>'６か月目'!O24+D24</f>
        <v>0</v>
      </c>
      <c r="P24" s="33" t="str">
        <f>IF($B23="","",'６か月目'!P24+E24)</f>
        <v/>
      </c>
      <c r="Q24" s="77" t="str">
        <f t="shared" ref="Q24" si="49">IF(B23="","",IF(O24-(K24-P24)=0,0,ROUNDDOWN(((O24-K24)/(O24-P24)*100),3)))</f>
        <v/>
      </c>
      <c r="R24" s="139"/>
      <c r="S24" s="121"/>
      <c r="T24" s="122"/>
      <c r="U24" s="123"/>
    </row>
    <row r="25" spans="1:21" ht="9.9499999999999993" customHeight="1" x14ac:dyDescent="0.15">
      <c r="A25" s="142">
        <v>7</v>
      </c>
      <c r="B25" s="177" t="str">
        <f>IF('１か月目'!B25=0,"",'１か月目'!B25)</f>
        <v/>
      </c>
      <c r="C25" s="54" t="s">
        <v>12</v>
      </c>
      <c r="D25" s="46">
        <f>IF(B25="",0,D$13)</f>
        <v>0</v>
      </c>
      <c r="E25" s="47"/>
      <c r="F25" s="36" t="str">
        <f t="shared" ref="F25" si="50">IF($B25="","",(D25-(E25+G25+H25)))</f>
        <v/>
      </c>
      <c r="G25" s="47"/>
      <c r="H25" s="47"/>
      <c r="I25" s="81" t="str">
        <f t="shared" ref="I25" si="51">IF(B25="","",IF((D25-E25)=0,0,ROUNDDOWN(((F25/D25)*100),3)))</f>
        <v/>
      </c>
      <c r="J25" s="95" t="str">
        <f>'１か月目'!J25</f>
        <v/>
      </c>
      <c r="K25" s="32" t="str">
        <f>IF($B25="","",'６か月目'!K25+(E25+G25+H25))</f>
        <v/>
      </c>
      <c r="L25" s="32" t="str">
        <f>IF($B25="","",'６か月目'!L25-D25)</f>
        <v/>
      </c>
      <c r="M25" s="88" t="str">
        <f t="shared" ref="M25" si="52">IF(B25="","",IF((J25-K25)=0,0,ROUNDDOWN((((O25-K25)/J25)*100),3)))</f>
        <v/>
      </c>
      <c r="N25" s="116" t="str">
        <f t="shared" ref="N25" si="53">IF(B25="","",IF(AND(M25&gt;=80,M26&gt;=80),"可","不可"))</f>
        <v/>
      </c>
      <c r="O25" s="95">
        <f>'６か月目'!O25+D25</f>
        <v>0</v>
      </c>
      <c r="P25" s="32" t="str">
        <f>IF($B25="","",'６か月目'!P25+E25)</f>
        <v/>
      </c>
      <c r="Q25" s="76" t="str">
        <f t="shared" ref="Q25" si="54">IF(B25="","",IF(O25-(K25-P25)=0,0,ROUNDDOWN(((O25-K25)/(O25-P25)*100),3)))</f>
        <v/>
      </c>
      <c r="R25" s="138" t="str">
        <f t="shared" ref="R25" si="55">IF(B25="","",IF(Q25+Q26=0,0,ROUNDDOWN((((O25-K25)+(O26-K26))/((O25-P25)+(O26-P26))*100),3)))</f>
        <v/>
      </c>
      <c r="S25" s="118"/>
      <c r="T25" s="119"/>
      <c r="U25" s="120"/>
    </row>
    <row r="26" spans="1:21" ht="9.9499999999999993" customHeight="1" x14ac:dyDescent="0.15">
      <c r="A26" s="143"/>
      <c r="B26" s="178"/>
      <c r="C26" s="18" t="s">
        <v>13</v>
      </c>
      <c r="D26" s="48">
        <f>IF(B25="",0,D$14)</f>
        <v>0</v>
      </c>
      <c r="E26" s="41"/>
      <c r="F26" s="33" t="str">
        <f t="shared" ref="F26" si="56">IF($B25="","",(D26-(E26+G26+H26)))</f>
        <v/>
      </c>
      <c r="G26" s="41"/>
      <c r="H26" s="41"/>
      <c r="I26" s="77" t="str">
        <f t="shared" ref="I26" si="57">IF(B25="","",IF((D26-E26)=0,0,ROUNDDOWN(((F26/D26)*100),3)))</f>
        <v/>
      </c>
      <c r="J26" s="94" t="str">
        <f>'１か月目'!J26</f>
        <v/>
      </c>
      <c r="K26" s="33" t="str">
        <f>IF($B25="","",'６か月目'!K26+(E26+G26+H26))</f>
        <v/>
      </c>
      <c r="L26" s="33" t="str">
        <f>IF($B25="","",'６か月目'!L26-D26)</f>
        <v/>
      </c>
      <c r="M26" s="86" t="str">
        <f t="shared" ref="M26" si="58">IF(B25="","",IF((J26-K26)=0,0,ROUNDDOWN((((O26-K26)/J26)*100),3)))</f>
        <v/>
      </c>
      <c r="N26" s="117"/>
      <c r="O26" s="94">
        <f>'６か月目'!O26+D26</f>
        <v>0</v>
      </c>
      <c r="P26" s="33" t="str">
        <f>IF($B25="","",'６か月目'!P26+E26)</f>
        <v/>
      </c>
      <c r="Q26" s="77" t="str">
        <f t="shared" ref="Q26" si="59">IF(B25="","",IF(O26-(K26-P26)=0,0,ROUNDDOWN(((O26-K26)/(O26-P26)*100),3)))</f>
        <v/>
      </c>
      <c r="R26" s="139"/>
      <c r="S26" s="121"/>
      <c r="T26" s="122"/>
      <c r="U26" s="123"/>
    </row>
    <row r="27" spans="1:21" ht="9.9499999999999993" customHeight="1" x14ac:dyDescent="0.15">
      <c r="A27" s="142">
        <v>8</v>
      </c>
      <c r="B27" s="177" t="str">
        <f>IF('１か月目'!B27=0,"",'１か月目'!B27)</f>
        <v/>
      </c>
      <c r="C27" s="20" t="s">
        <v>12</v>
      </c>
      <c r="D27" s="42">
        <f>IF(B27="",0,D$13)</f>
        <v>0</v>
      </c>
      <c r="E27" s="43"/>
      <c r="F27" s="34" t="str">
        <f t="shared" ref="F27" si="60">IF($B27="","",(D27-(E27+G27+H27)))</f>
        <v/>
      </c>
      <c r="G27" s="43"/>
      <c r="H27" s="43"/>
      <c r="I27" s="79" t="str">
        <f t="shared" ref="I27" si="61">IF(B27="","",IF((D27-E27)=0,0,ROUNDDOWN(((F27/D27)*100),3)))</f>
        <v/>
      </c>
      <c r="J27" s="95" t="str">
        <f>'１か月目'!J27</f>
        <v/>
      </c>
      <c r="K27" s="32" t="str">
        <f>IF($B27="","",'６か月目'!K27+(E27+G27+H27))</f>
        <v/>
      </c>
      <c r="L27" s="32" t="str">
        <f>IF($B27="","",'６か月目'!L27-D27)</f>
        <v/>
      </c>
      <c r="M27" s="85" t="str">
        <f t="shared" ref="M27" si="62">IF(B27="","",IF((J27-K27)=0,0,ROUNDDOWN((((O27-K27)/J27)*100),3)))</f>
        <v/>
      </c>
      <c r="N27" s="116" t="str">
        <f t="shared" ref="N27" si="63">IF(B27="","",IF(AND(M27&gt;=80,M28&gt;=80),"可","不可"))</f>
        <v/>
      </c>
      <c r="O27" s="95">
        <f>'６か月目'!O27+D27</f>
        <v>0</v>
      </c>
      <c r="P27" s="32" t="str">
        <f>IF($B27="","",'６か月目'!P27+E27)</f>
        <v/>
      </c>
      <c r="Q27" s="76" t="str">
        <f t="shared" ref="Q27" si="64">IF(B27="","",IF(O27-(K27-P27)=0,0,ROUNDDOWN(((O27-K27)/(O27-P27)*100),3)))</f>
        <v/>
      </c>
      <c r="R27" s="138" t="str">
        <f t="shared" ref="R27" si="65">IF(B27="","",IF(Q27+Q28=0,0,ROUNDDOWN((((O27-K27)+(O28-K28))/((O27-P27)+(O28-P28))*100),3)))</f>
        <v/>
      </c>
      <c r="S27" s="118"/>
      <c r="T27" s="119"/>
      <c r="U27" s="120"/>
    </row>
    <row r="28" spans="1:21" ht="9.9499999999999993" customHeight="1" x14ac:dyDescent="0.15">
      <c r="A28" s="143"/>
      <c r="B28" s="178"/>
      <c r="C28" s="55" t="s">
        <v>13</v>
      </c>
      <c r="D28" s="44">
        <f>IF(B27="",0,D$14)</f>
        <v>0</v>
      </c>
      <c r="E28" s="45"/>
      <c r="F28" s="35" t="str">
        <f t="shared" ref="F28" si="66">IF($B27="","",(D28-(E28+G28+H28)))</f>
        <v/>
      </c>
      <c r="G28" s="45"/>
      <c r="H28" s="45"/>
      <c r="I28" s="80" t="str">
        <f t="shared" ref="I28" si="67">IF(B27="","",IF((D28-E28)=0,0,ROUNDDOWN(((F28/D28)*100),3)))</f>
        <v/>
      </c>
      <c r="J28" s="94" t="str">
        <f>'１か月目'!J28</f>
        <v/>
      </c>
      <c r="K28" s="33" t="str">
        <f>IF($B27="","",'６か月目'!K28+(E28+G28+H28))</f>
        <v/>
      </c>
      <c r="L28" s="33" t="str">
        <f>IF($B27="","",'６か月目'!L28-D28)</f>
        <v/>
      </c>
      <c r="M28" s="87" t="str">
        <f t="shared" ref="M28" si="68">IF(B27="","",IF((J28-K28)=0,0,ROUNDDOWN((((O28-K28)/J28)*100),3)))</f>
        <v/>
      </c>
      <c r="N28" s="117"/>
      <c r="O28" s="94">
        <f>'６か月目'!O28+D28</f>
        <v>0</v>
      </c>
      <c r="P28" s="33" t="str">
        <f>IF($B27="","",'６か月目'!P28+E28)</f>
        <v/>
      </c>
      <c r="Q28" s="77" t="str">
        <f t="shared" ref="Q28" si="69">IF(B27="","",IF(O28-(K28-P28)=0,0,ROUNDDOWN(((O28-K28)/(O28-P28)*100),3)))</f>
        <v/>
      </c>
      <c r="R28" s="139"/>
      <c r="S28" s="121"/>
      <c r="T28" s="122"/>
      <c r="U28" s="123"/>
    </row>
    <row r="29" spans="1:21" ht="9.9499999999999993" customHeight="1" x14ac:dyDescent="0.15">
      <c r="A29" s="142">
        <v>9</v>
      </c>
      <c r="B29" s="177" t="str">
        <f>IF('１か月目'!B29=0,"",'１か月目'!B29)</f>
        <v/>
      </c>
      <c r="C29" s="54" t="s">
        <v>12</v>
      </c>
      <c r="D29" s="46">
        <f>IF(B29="",0,D$13)</f>
        <v>0</v>
      </c>
      <c r="E29" s="47"/>
      <c r="F29" s="36" t="str">
        <f t="shared" ref="F29" si="70">IF($B29="","",(D29-(E29+G29+H29)))</f>
        <v/>
      </c>
      <c r="G29" s="47"/>
      <c r="H29" s="47"/>
      <c r="I29" s="81" t="str">
        <f t="shared" ref="I29" si="71">IF(B29="","",IF((D29-E29)=0,0,ROUNDDOWN(((F29/D29)*100),3)))</f>
        <v/>
      </c>
      <c r="J29" s="95" t="str">
        <f>'１か月目'!J29</f>
        <v/>
      </c>
      <c r="K29" s="32" t="str">
        <f>IF($B29="","",'６か月目'!K29+(E29+G29+H29))</f>
        <v/>
      </c>
      <c r="L29" s="32" t="str">
        <f>IF($B29="","",'６か月目'!L29-D29)</f>
        <v/>
      </c>
      <c r="M29" s="88" t="str">
        <f t="shared" ref="M29" si="72">IF(B29="","",IF((J29-K29)=0,0,ROUNDDOWN((((O29-K29)/J29)*100),3)))</f>
        <v/>
      </c>
      <c r="N29" s="116" t="str">
        <f t="shared" ref="N29" si="73">IF(B29="","",IF(AND(M29&gt;=80,M30&gt;=80),"可","不可"))</f>
        <v/>
      </c>
      <c r="O29" s="95">
        <f>'６か月目'!O29+D29</f>
        <v>0</v>
      </c>
      <c r="P29" s="32" t="str">
        <f>IF($B29="","",'６か月目'!P29+E29)</f>
        <v/>
      </c>
      <c r="Q29" s="76" t="str">
        <f t="shared" ref="Q29" si="74">IF(B29="","",IF(O29-(K29-P29)=0,0,ROUNDDOWN(((O29-K29)/(O29-P29)*100),3)))</f>
        <v/>
      </c>
      <c r="R29" s="138" t="str">
        <f t="shared" ref="R29" si="75">IF(B29="","",IF(Q29+Q30=0,0,ROUNDDOWN((((O29-K29)+(O30-K30))/((O29-P29)+(O30-P30))*100),3)))</f>
        <v/>
      </c>
      <c r="S29" s="118"/>
      <c r="T29" s="119"/>
      <c r="U29" s="120"/>
    </row>
    <row r="30" spans="1:21" ht="9.9499999999999993" customHeight="1" x14ac:dyDescent="0.15">
      <c r="A30" s="143"/>
      <c r="B30" s="178"/>
      <c r="C30" s="18" t="s">
        <v>13</v>
      </c>
      <c r="D30" s="48">
        <f>IF(B29="",0,D$14)</f>
        <v>0</v>
      </c>
      <c r="E30" s="41"/>
      <c r="F30" s="33" t="str">
        <f t="shared" ref="F30" si="76">IF($B29="","",(D30-(E30+G30+H30)))</f>
        <v/>
      </c>
      <c r="G30" s="41"/>
      <c r="H30" s="41"/>
      <c r="I30" s="77" t="str">
        <f t="shared" ref="I30" si="77">IF(B29="","",IF((D30-E30)=0,0,ROUNDDOWN(((F30/D30)*100),3)))</f>
        <v/>
      </c>
      <c r="J30" s="94" t="str">
        <f>'１か月目'!J30</f>
        <v/>
      </c>
      <c r="K30" s="33" t="str">
        <f>IF($B29="","",'６か月目'!K30+(E30+G30+H30))</f>
        <v/>
      </c>
      <c r="L30" s="33" t="str">
        <f>IF($B29="","",'６か月目'!L30-D30)</f>
        <v/>
      </c>
      <c r="M30" s="86" t="str">
        <f t="shared" ref="M30" si="78">IF(B29="","",IF((J30-K30)=0,0,ROUNDDOWN((((O30-K30)/J30)*100),3)))</f>
        <v/>
      </c>
      <c r="N30" s="117"/>
      <c r="O30" s="94">
        <f>'６か月目'!O30+D30</f>
        <v>0</v>
      </c>
      <c r="P30" s="33" t="str">
        <f>IF($B29="","",'６か月目'!P30+E30)</f>
        <v/>
      </c>
      <c r="Q30" s="77" t="str">
        <f t="shared" ref="Q30" si="79">IF(B29="","",IF(O30-(K30-P30)=0,0,ROUNDDOWN(((O30-K30)/(O30-P30)*100),3)))</f>
        <v/>
      </c>
      <c r="R30" s="139"/>
      <c r="S30" s="121"/>
      <c r="T30" s="122"/>
      <c r="U30" s="123"/>
    </row>
    <row r="31" spans="1:21" ht="9.9499999999999993" customHeight="1" x14ac:dyDescent="0.15">
      <c r="A31" s="142">
        <v>10</v>
      </c>
      <c r="B31" s="177" t="str">
        <f>IF('１か月目'!B31=0,"",'１か月目'!B31)</f>
        <v/>
      </c>
      <c r="C31" s="20" t="s">
        <v>12</v>
      </c>
      <c r="D31" s="42">
        <f>IF(B31="",0,D$13)</f>
        <v>0</v>
      </c>
      <c r="E31" s="43"/>
      <c r="F31" s="34" t="str">
        <f t="shared" ref="F31" si="80">IF($B31="","",(D31-(E31+G31+H31)))</f>
        <v/>
      </c>
      <c r="G31" s="43"/>
      <c r="H31" s="43"/>
      <c r="I31" s="79" t="str">
        <f t="shared" ref="I31" si="81">IF(B31="","",IF((D31-E31)=0,0,ROUNDDOWN(((F31/D31)*100),3)))</f>
        <v/>
      </c>
      <c r="J31" s="95" t="str">
        <f>'１か月目'!J31</f>
        <v/>
      </c>
      <c r="K31" s="32" t="str">
        <f>IF($B31="","",'６か月目'!K31+(E31+G31+H31))</f>
        <v/>
      </c>
      <c r="L31" s="32" t="str">
        <f>IF($B31="","",'６か月目'!L31-D31)</f>
        <v/>
      </c>
      <c r="M31" s="85" t="str">
        <f t="shared" ref="M31" si="82">IF(B31="","",IF((J31-K31)=0,0,ROUNDDOWN((((O31-K31)/J31)*100),3)))</f>
        <v/>
      </c>
      <c r="N31" s="116" t="str">
        <f t="shared" ref="N31" si="83">IF(B31="","",IF(AND(M31&gt;=80,M32&gt;=80),"可","不可"))</f>
        <v/>
      </c>
      <c r="O31" s="95">
        <f>'６か月目'!O31+D31</f>
        <v>0</v>
      </c>
      <c r="P31" s="32" t="str">
        <f>IF($B31="","",'６か月目'!P31+E31)</f>
        <v/>
      </c>
      <c r="Q31" s="76" t="str">
        <f t="shared" ref="Q31" si="84">IF(B31="","",IF(O31-(K31-P31)=0,0,ROUNDDOWN(((O31-K31)/(O31-P31)*100),3)))</f>
        <v/>
      </c>
      <c r="R31" s="138" t="str">
        <f t="shared" ref="R31" si="85">IF(B31="","",IF(Q31+Q32=0,0,ROUNDDOWN((((O31-K31)+(O32-K32))/((O31-P31)+(O32-P32))*100),3)))</f>
        <v/>
      </c>
      <c r="S31" s="118"/>
      <c r="T31" s="119"/>
      <c r="U31" s="120"/>
    </row>
    <row r="32" spans="1:21" ht="9.9499999999999993" customHeight="1" x14ac:dyDescent="0.15">
      <c r="A32" s="143"/>
      <c r="B32" s="178"/>
      <c r="C32" s="55" t="s">
        <v>13</v>
      </c>
      <c r="D32" s="44">
        <f>IF(B31="",0,D$14)</f>
        <v>0</v>
      </c>
      <c r="E32" s="45"/>
      <c r="F32" s="35" t="str">
        <f t="shared" ref="F32" si="86">IF($B31="","",(D32-(E32+G32+H32)))</f>
        <v/>
      </c>
      <c r="G32" s="45"/>
      <c r="H32" s="45"/>
      <c r="I32" s="80" t="str">
        <f t="shared" ref="I32" si="87">IF(B31="","",IF((D32-E32)=0,0,ROUNDDOWN(((F32/D32)*100),3)))</f>
        <v/>
      </c>
      <c r="J32" s="94" t="str">
        <f>'１か月目'!J32</f>
        <v/>
      </c>
      <c r="K32" s="33" t="str">
        <f>IF($B31="","",'６か月目'!K32+(E32+G32+H32))</f>
        <v/>
      </c>
      <c r="L32" s="33" t="str">
        <f>IF($B31="","",'６か月目'!L32-D32)</f>
        <v/>
      </c>
      <c r="M32" s="87" t="str">
        <f t="shared" ref="M32" si="88">IF(B31="","",IF((J32-K32)=0,0,ROUNDDOWN((((O32-K32)/J32)*100),3)))</f>
        <v/>
      </c>
      <c r="N32" s="117"/>
      <c r="O32" s="94">
        <f>'６か月目'!O32+D32</f>
        <v>0</v>
      </c>
      <c r="P32" s="33" t="str">
        <f>IF($B31="","",'６か月目'!P32+E32)</f>
        <v/>
      </c>
      <c r="Q32" s="77" t="str">
        <f t="shared" ref="Q32" si="89">IF(B31="","",IF(O32-(K32-P32)=0,0,ROUNDDOWN(((O32-K32)/(O32-P32)*100),3)))</f>
        <v/>
      </c>
      <c r="R32" s="139"/>
      <c r="S32" s="121"/>
      <c r="T32" s="122"/>
      <c r="U32" s="123"/>
    </row>
    <row r="33" spans="1:21" ht="9.9499999999999993" customHeight="1" x14ac:dyDescent="0.15">
      <c r="A33" s="142">
        <v>11</v>
      </c>
      <c r="B33" s="177" t="str">
        <f>IF('１か月目'!B33=0,"",'１か月目'!B33)</f>
        <v/>
      </c>
      <c r="C33" s="54" t="s">
        <v>12</v>
      </c>
      <c r="D33" s="46">
        <f>IF(B33="",0,D$13)</f>
        <v>0</v>
      </c>
      <c r="E33" s="47"/>
      <c r="F33" s="36" t="str">
        <f t="shared" ref="F33" si="90">IF($B33="","",(D33-(E33+G33+H33)))</f>
        <v/>
      </c>
      <c r="G33" s="47"/>
      <c r="H33" s="47"/>
      <c r="I33" s="81" t="str">
        <f t="shared" ref="I33" si="91">IF(B33="","",IF((D33-E33)=0,0,ROUNDDOWN(((F33/D33)*100),3)))</f>
        <v/>
      </c>
      <c r="J33" s="95" t="str">
        <f>'１か月目'!J33</f>
        <v/>
      </c>
      <c r="K33" s="32" t="str">
        <f>IF($B33="","",'６か月目'!K33+(E33+G33+H33))</f>
        <v/>
      </c>
      <c r="L33" s="32" t="str">
        <f>IF($B33="","",'６か月目'!L33-D33)</f>
        <v/>
      </c>
      <c r="M33" s="88" t="str">
        <f t="shared" ref="M33" si="92">IF(B33="","",IF((J33-K33)=0,0,ROUNDDOWN((((O33-K33)/J33)*100),3)))</f>
        <v/>
      </c>
      <c r="N33" s="116" t="str">
        <f t="shared" ref="N33" si="93">IF(B33="","",IF(AND(M33&gt;=80,M34&gt;=80),"可","不可"))</f>
        <v/>
      </c>
      <c r="O33" s="95">
        <f>'６か月目'!O33+D33</f>
        <v>0</v>
      </c>
      <c r="P33" s="32" t="str">
        <f>IF($B33="","",'６か月目'!P33+E33)</f>
        <v/>
      </c>
      <c r="Q33" s="76" t="str">
        <f t="shared" ref="Q33" si="94">IF(B33="","",IF(O33-(K33-P33)=0,0,ROUNDDOWN(((O33-K33)/(O33-P33)*100),3)))</f>
        <v/>
      </c>
      <c r="R33" s="138" t="str">
        <f t="shared" ref="R33" si="95">IF(B33="","",IF(Q33+Q34=0,0,ROUNDDOWN((((O33-K33)+(O34-K34))/((O33-P33)+(O34-P34))*100),3)))</f>
        <v/>
      </c>
      <c r="S33" s="118"/>
      <c r="T33" s="119"/>
      <c r="U33" s="120"/>
    </row>
    <row r="34" spans="1:21" ht="9.9499999999999993" customHeight="1" x14ac:dyDescent="0.15">
      <c r="A34" s="143"/>
      <c r="B34" s="178"/>
      <c r="C34" s="18" t="s">
        <v>13</v>
      </c>
      <c r="D34" s="48">
        <f>IF(B33="",0,D$14)</f>
        <v>0</v>
      </c>
      <c r="E34" s="41"/>
      <c r="F34" s="33" t="str">
        <f t="shared" ref="F34" si="96">IF($B33="","",(D34-(E34+G34+H34)))</f>
        <v/>
      </c>
      <c r="G34" s="41"/>
      <c r="H34" s="41"/>
      <c r="I34" s="77" t="str">
        <f t="shared" ref="I34" si="97">IF(B33="","",IF((D34-E34)=0,0,ROUNDDOWN(((F34/D34)*100),3)))</f>
        <v/>
      </c>
      <c r="J34" s="94" t="str">
        <f>'１か月目'!J34</f>
        <v/>
      </c>
      <c r="K34" s="33" t="str">
        <f>IF($B33="","",'６か月目'!K34+(E34+G34+H34))</f>
        <v/>
      </c>
      <c r="L34" s="33" t="str">
        <f>IF($B33="","",'６か月目'!L34-D34)</f>
        <v/>
      </c>
      <c r="M34" s="86" t="str">
        <f t="shared" ref="M34" si="98">IF(B33="","",IF((J34-K34)=0,0,ROUNDDOWN((((O34-K34)/J34)*100),3)))</f>
        <v/>
      </c>
      <c r="N34" s="117"/>
      <c r="O34" s="94">
        <f>'６か月目'!O34+D34</f>
        <v>0</v>
      </c>
      <c r="P34" s="33" t="str">
        <f>IF($B33="","",'６か月目'!P34+E34)</f>
        <v/>
      </c>
      <c r="Q34" s="77" t="str">
        <f t="shared" ref="Q34" si="99">IF(B33="","",IF(O34-(K34-P34)=0,0,ROUNDDOWN(((O34-K34)/(O34-P34)*100),3)))</f>
        <v/>
      </c>
      <c r="R34" s="139"/>
      <c r="S34" s="121"/>
      <c r="T34" s="122"/>
      <c r="U34" s="123"/>
    </row>
    <row r="35" spans="1:21" ht="9.9499999999999993" customHeight="1" x14ac:dyDescent="0.15">
      <c r="A35" s="142">
        <v>12</v>
      </c>
      <c r="B35" s="177" t="str">
        <f>IF('１か月目'!B35=0,"",'１か月目'!B35)</f>
        <v/>
      </c>
      <c r="C35" s="20" t="s">
        <v>12</v>
      </c>
      <c r="D35" s="42">
        <f>IF(B35="",0,D$13)</f>
        <v>0</v>
      </c>
      <c r="E35" s="43"/>
      <c r="F35" s="34" t="str">
        <f t="shared" ref="F35" si="100">IF($B35="","",(D35-(E35+G35+H35)))</f>
        <v/>
      </c>
      <c r="G35" s="43"/>
      <c r="H35" s="43"/>
      <c r="I35" s="79" t="str">
        <f t="shared" ref="I35" si="101">IF(B35="","",IF((D35-E35)=0,0,ROUNDDOWN(((F35/D35)*100),3)))</f>
        <v/>
      </c>
      <c r="J35" s="95" t="str">
        <f>'１か月目'!J35</f>
        <v/>
      </c>
      <c r="K35" s="32" t="str">
        <f>IF($B35="","",'６か月目'!K35+(E35+G35+H35))</f>
        <v/>
      </c>
      <c r="L35" s="32" t="str">
        <f>IF($B35="","",'６か月目'!L35-D35)</f>
        <v/>
      </c>
      <c r="M35" s="85" t="str">
        <f t="shared" ref="M35" si="102">IF(B35="","",IF((J35-K35)=0,0,ROUNDDOWN((((O35-K35)/J35)*100),3)))</f>
        <v/>
      </c>
      <c r="N35" s="116" t="str">
        <f t="shared" ref="N35" si="103">IF(B35="","",IF(AND(M35&gt;=80,M36&gt;=80),"可","不可"))</f>
        <v/>
      </c>
      <c r="O35" s="95">
        <f>'６か月目'!O35+D35</f>
        <v>0</v>
      </c>
      <c r="P35" s="32" t="str">
        <f>IF($B35="","",'６か月目'!P35+E35)</f>
        <v/>
      </c>
      <c r="Q35" s="76" t="str">
        <f t="shared" ref="Q35" si="104">IF(B35="","",IF(O35-(K35-P35)=0,0,ROUNDDOWN(((O35-K35)/(O35-P35)*100),3)))</f>
        <v/>
      </c>
      <c r="R35" s="138" t="str">
        <f t="shared" ref="R35" si="105">IF(B35="","",IF(Q35+Q36=0,0,ROUNDDOWN((((O35-K35)+(O36-K36))/((O35-P35)+(O36-P36))*100),3)))</f>
        <v/>
      </c>
      <c r="S35" s="118"/>
      <c r="T35" s="119"/>
      <c r="U35" s="120"/>
    </row>
    <row r="36" spans="1:21" ht="9.9499999999999993" customHeight="1" x14ac:dyDescent="0.15">
      <c r="A36" s="143"/>
      <c r="B36" s="178"/>
      <c r="C36" s="55" t="s">
        <v>13</v>
      </c>
      <c r="D36" s="44">
        <f>IF(B35="",0,D$14)</f>
        <v>0</v>
      </c>
      <c r="E36" s="45"/>
      <c r="F36" s="35" t="str">
        <f t="shared" ref="F36" si="106">IF($B35="","",(D36-(E36+G36+H36)))</f>
        <v/>
      </c>
      <c r="G36" s="45"/>
      <c r="H36" s="45"/>
      <c r="I36" s="80" t="str">
        <f t="shared" ref="I36" si="107">IF(B35="","",IF((D36-E36)=0,0,ROUNDDOWN(((F36/D36)*100),3)))</f>
        <v/>
      </c>
      <c r="J36" s="94" t="str">
        <f>'１か月目'!J36</f>
        <v/>
      </c>
      <c r="K36" s="33" t="str">
        <f>IF($B35="","",'６か月目'!K36+(E36+G36+H36))</f>
        <v/>
      </c>
      <c r="L36" s="33" t="str">
        <f>IF($B35="","",'６か月目'!L36-D36)</f>
        <v/>
      </c>
      <c r="M36" s="87" t="str">
        <f t="shared" ref="M36" si="108">IF(B35="","",IF((J36-K36)=0,0,ROUNDDOWN((((O36-K36)/J36)*100),3)))</f>
        <v/>
      </c>
      <c r="N36" s="117"/>
      <c r="O36" s="94">
        <f>'６か月目'!O36+D36</f>
        <v>0</v>
      </c>
      <c r="P36" s="33" t="str">
        <f>IF($B35="","",'６か月目'!P36+E36)</f>
        <v/>
      </c>
      <c r="Q36" s="77" t="str">
        <f t="shared" ref="Q36" si="109">IF(B35="","",IF(O36-(K36-P36)=0,0,ROUNDDOWN(((O36-K36)/(O36-P36)*100),3)))</f>
        <v/>
      </c>
      <c r="R36" s="139"/>
      <c r="S36" s="121"/>
      <c r="T36" s="122"/>
      <c r="U36" s="123"/>
    </row>
    <row r="37" spans="1:21" ht="9.9499999999999993" customHeight="1" x14ac:dyDescent="0.15">
      <c r="A37" s="142">
        <v>13</v>
      </c>
      <c r="B37" s="177" t="str">
        <f>IF('１か月目'!B37=0,"",'１か月目'!B37)</f>
        <v/>
      </c>
      <c r="C37" s="54" t="s">
        <v>12</v>
      </c>
      <c r="D37" s="46">
        <f>IF(B37="",0,D$13)</f>
        <v>0</v>
      </c>
      <c r="E37" s="47"/>
      <c r="F37" s="36" t="str">
        <f t="shared" ref="F37" si="110">IF($B37="","",(D37-(E37+G37+H37)))</f>
        <v/>
      </c>
      <c r="G37" s="47"/>
      <c r="H37" s="47"/>
      <c r="I37" s="81" t="str">
        <f t="shared" ref="I37" si="111">IF(B37="","",IF((D37-E37)=0,0,ROUNDDOWN(((F37/D37)*100),3)))</f>
        <v/>
      </c>
      <c r="J37" s="95" t="str">
        <f>'１か月目'!J37</f>
        <v/>
      </c>
      <c r="K37" s="32" t="str">
        <f>IF($B37="","",'６か月目'!K37+(E37+G37+H37))</f>
        <v/>
      </c>
      <c r="L37" s="32" t="str">
        <f>IF($B37="","",'６か月目'!L37-D37)</f>
        <v/>
      </c>
      <c r="M37" s="88" t="str">
        <f t="shared" ref="M37" si="112">IF(B37="","",IF((J37-K37)=0,0,ROUNDDOWN((((O37-K37)/J37)*100),3)))</f>
        <v/>
      </c>
      <c r="N37" s="116" t="str">
        <f t="shared" ref="N37" si="113">IF(B37="","",IF(AND(M37&gt;=80,M38&gt;=80),"可","不可"))</f>
        <v/>
      </c>
      <c r="O37" s="95">
        <f>'６か月目'!O37+D37</f>
        <v>0</v>
      </c>
      <c r="P37" s="32" t="str">
        <f>IF($B37="","",'６か月目'!P37+E37)</f>
        <v/>
      </c>
      <c r="Q37" s="76" t="str">
        <f t="shared" ref="Q37" si="114">IF(B37="","",IF(O37-(K37-P37)=0,0,ROUNDDOWN(((O37-K37)/(O37-P37)*100),3)))</f>
        <v/>
      </c>
      <c r="R37" s="138" t="str">
        <f t="shared" ref="R37" si="115">IF(B37="","",IF(Q37+Q38=0,0,ROUNDDOWN((((O37-K37)+(O38-K38))/((O37-P37)+(O38-P38))*100),3)))</f>
        <v/>
      </c>
      <c r="S37" s="118"/>
      <c r="T37" s="119"/>
      <c r="U37" s="120"/>
    </row>
    <row r="38" spans="1:21" ht="9.9499999999999993" customHeight="1" x14ac:dyDescent="0.15">
      <c r="A38" s="143"/>
      <c r="B38" s="178"/>
      <c r="C38" s="18" t="s">
        <v>13</v>
      </c>
      <c r="D38" s="48">
        <f>IF(B37="",0,D$14)</f>
        <v>0</v>
      </c>
      <c r="E38" s="41"/>
      <c r="F38" s="33" t="str">
        <f t="shared" ref="F38" si="116">IF($B37="","",(D38-(E38+G38+H38)))</f>
        <v/>
      </c>
      <c r="G38" s="41"/>
      <c r="H38" s="41"/>
      <c r="I38" s="77" t="str">
        <f t="shared" ref="I38" si="117">IF(B37="","",IF((D38-E38)=0,0,ROUNDDOWN(((F38/D38)*100),3)))</f>
        <v/>
      </c>
      <c r="J38" s="94" t="str">
        <f>'１か月目'!J38</f>
        <v/>
      </c>
      <c r="K38" s="33" t="str">
        <f>IF($B37="","",'６か月目'!K38+(E38+G38+H38))</f>
        <v/>
      </c>
      <c r="L38" s="33" t="str">
        <f>IF($B37="","",'６か月目'!L38-D38)</f>
        <v/>
      </c>
      <c r="M38" s="86" t="str">
        <f t="shared" ref="M38" si="118">IF(B37="","",IF((J38-K38)=0,0,ROUNDDOWN((((O38-K38)/J38)*100),3)))</f>
        <v/>
      </c>
      <c r="N38" s="117"/>
      <c r="O38" s="94">
        <f>'６か月目'!O38+D38</f>
        <v>0</v>
      </c>
      <c r="P38" s="33" t="str">
        <f>IF($B37="","",'６か月目'!P38+E38)</f>
        <v/>
      </c>
      <c r="Q38" s="77" t="str">
        <f t="shared" ref="Q38" si="119">IF(B37="","",IF(O38-(K38-P38)=0,0,ROUNDDOWN(((O38-K38)/(O38-P38)*100),3)))</f>
        <v/>
      </c>
      <c r="R38" s="139"/>
      <c r="S38" s="121"/>
      <c r="T38" s="122"/>
      <c r="U38" s="123"/>
    </row>
    <row r="39" spans="1:21" ht="9.9499999999999993" customHeight="1" x14ac:dyDescent="0.15">
      <c r="A39" s="142">
        <v>14</v>
      </c>
      <c r="B39" s="177" t="str">
        <f>IF('１か月目'!B39=0,"",'１か月目'!B39)</f>
        <v/>
      </c>
      <c r="C39" s="20" t="s">
        <v>12</v>
      </c>
      <c r="D39" s="42">
        <f>IF(B39="",0,D$13)</f>
        <v>0</v>
      </c>
      <c r="E39" s="43"/>
      <c r="F39" s="34" t="str">
        <f t="shared" ref="F39" si="120">IF($B39="","",(D39-(E39+G39+H39)))</f>
        <v/>
      </c>
      <c r="G39" s="43"/>
      <c r="H39" s="43"/>
      <c r="I39" s="79" t="str">
        <f t="shared" ref="I39" si="121">IF(B39="","",IF((D39-E39)=0,0,ROUNDDOWN(((F39/D39)*100),3)))</f>
        <v/>
      </c>
      <c r="J39" s="95" t="str">
        <f>'１か月目'!J39</f>
        <v/>
      </c>
      <c r="K39" s="32" t="str">
        <f>IF($B39="","",'６か月目'!K39+(E39+G39+H39))</f>
        <v/>
      </c>
      <c r="L39" s="32" t="str">
        <f>IF($B39="","",'６か月目'!L39-D39)</f>
        <v/>
      </c>
      <c r="M39" s="85" t="str">
        <f t="shared" ref="M39" si="122">IF(B39="","",IF((J39-K39)=0,0,ROUNDDOWN((((O39-K39)/J39)*100),3)))</f>
        <v/>
      </c>
      <c r="N39" s="116" t="str">
        <f t="shared" ref="N39" si="123">IF(B39="","",IF(AND(M39&gt;=80,M40&gt;=80),"可","不可"))</f>
        <v/>
      </c>
      <c r="O39" s="95">
        <f>'６か月目'!O39+D39</f>
        <v>0</v>
      </c>
      <c r="P39" s="32" t="str">
        <f>IF($B39="","",'６か月目'!P39+E39)</f>
        <v/>
      </c>
      <c r="Q39" s="76" t="str">
        <f t="shared" ref="Q39" si="124">IF(B39="","",IF(O39-(K39-P39)=0,0,ROUNDDOWN(((O39-K39)/(O39-P39)*100),3)))</f>
        <v/>
      </c>
      <c r="R39" s="138" t="str">
        <f t="shared" ref="R39" si="125">IF(B39="","",IF(Q39+Q40=0,0,ROUNDDOWN((((O39-K39)+(O40-K40))/((O39-P39)+(O40-P40))*100),3)))</f>
        <v/>
      </c>
      <c r="S39" s="118"/>
      <c r="T39" s="119"/>
      <c r="U39" s="120"/>
    </row>
    <row r="40" spans="1:21" ht="9.9499999999999993" customHeight="1" x14ac:dyDescent="0.15">
      <c r="A40" s="143"/>
      <c r="B40" s="178"/>
      <c r="C40" s="55" t="s">
        <v>13</v>
      </c>
      <c r="D40" s="44">
        <f>IF(B39="",0,D$14)</f>
        <v>0</v>
      </c>
      <c r="E40" s="45"/>
      <c r="F40" s="35" t="str">
        <f t="shared" ref="F40" si="126">IF($B39="","",(D40-(E40+G40+H40)))</f>
        <v/>
      </c>
      <c r="G40" s="45"/>
      <c r="H40" s="45"/>
      <c r="I40" s="80" t="str">
        <f t="shared" ref="I40" si="127">IF(B39="","",IF((D40-E40)=0,0,ROUNDDOWN(((F40/D40)*100),3)))</f>
        <v/>
      </c>
      <c r="J40" s="94" t="str">
        <f>'１か月目'!J40</f>
        <v/>
      </c>
      <c r="K40" s="33" t="str">
        <f>IF($B39="","",'６か月目'!K40+(E40+G40+H40))</f>
        <v/>
      </c>
      <c r="L40" s="33" t="str">
        <f>IF($B39="","",'６か月目'!L40-D40)</f>
        <v/>
      </c>
      <c r="M40" s="87" t="str">
        <f t="shared" ref="M40" si="128">IF(B39="","",IF((J40-K40)=0,0,ROUNDDOWN((((O40-K40)/J40)*100),3)))</f>
        <v/>
      </c>
      <c r="N40" s="117"/>
      <c r="O40" s="94">
        <f>'６か月目'!O40+D40</f>
        <v>0</v>
      </c>
      <c r="P40" s="33" t="str">
        <f>IF($B39="","",'６か月目'!P40+E40)</f>
        <v/>
      </c>
      <c r="Q40" s="77" t="str">
        <f t="shared" ref="Q40" si="129">IF(B39="","",IF(O40-(K40-P40)=0,0,ROUNDDOWN(((O40-K40)/(O40-P40)*100),3)))</f>
        <v/>
      </c>
      <c r="R40" s="139"/>
      <c r="S40" s="121"/>
      <c r="T40" s="122"/>
      <c r="U40" s="123"/>
    </row>
    <row r="41" spans="1:21" ht="9.9499999999999993" customHeight="1" x14ac:dyDescent="0.15">
      <c r="A41" s="142">
        <v>15</v>
      </c>
      <c r="B41" s="177" t="str">
        <f>IF('１か月目'!B41=0,"",'１か月目'!B41)</f>
        <v/>
      </c>
      <c r="C41" s="20" t="s">
        <v>12</v>
      </c>
      <c r="D41" s="46">
        <f>IF(B41="",0,D$13)</f>
        <v>0</v>
      </c>
      <c r="E41" s="47"/>
      <c r="F41" s="36" t="str">
        <f t="shared" ref="F41" si="130">IF($B41="","",(D41-(E41+G41+H41)))</f>
        <v/>
      </c>
      <c r="G41" s="47"/>
      <c r="H41" s="47"/>
      <c r="I41" s="81" t="str">
        <f t="shared" ref="I41" si="131">IF(B41="","",IF((D41-E41)=0,0,ROUNDDOWN(((F41/D41)*100),3)))</f>
        <v/>
      </c>
      <c r="J41" s="95" t="str">
        <f>'１か月目'!J41</f>
        <v/>
      </c>
      <c r="K41" s="32" t="str">
        <f>IF($B41="","",'６か月目'!K41+(E41+G41+H41))</f>
        <v/>
      </c>
      <c r="L41" s="32" t="str">
        <f>IF($B41="","",'６か月目'!L41-D41)</f>
        <v/>
      </c>
      <c r="M41" s="88" t="str">
        <f t="shared" ref="M41" si="132">IF(B41="","",IF((J41-K41)=0,0,ROUNDDOWN((((O41-K41)/J41)*100),3)))</f>
        <v/>
      </c>
      <c r="N41" s="116" t="str">
        <f t="shared" ref="N41" si="133">IF(B41="","",IF(AND(M41&gt;=80,M42&gt;=80),"可","不可"))</f>
        <v/>
      </c>
      <c r="O41" s="95">
        <f>'６か月目'!O41+D41</f>
        <v>0</v>
      </c>
      <c r="P41" s="32" t="str">
        <f>IF($B41="","",'６か月目'!P41+E41)</f>
        <v/>
      </c>
      <c r="Q41" s="76" t="str">
        <f t="shared" ref="Q41" si="134">IF(B41="","",IF(O41-(K41-P41)=0,0,ROUNDDOWN(((O41-K41)/(O41-P41)*100),3)))</f>
        <v/>
      </c>
      <c r="R41" s="138" t="str">
        <f t="shared" ref="R41" si="135">IF(B41="","",IF(Q41+Q42=0,0,ROUNDDOWN((((O41-K41)+(O42-K42))/((O41-P41)+(O42-P42))*100),3)))</f>
        <v/>
      </c>
      <c r="S41" s="118"/>
      <c r="T41" s="119"/>
      <c r="U41" s="120"/>
    </row>
    <row r="42" spans="1:21" ht="9.9499999999999993" customHeight="1" x14ac:dyDescent="0.15">
      <c r="A42" s="143"/>
      <c r="B42" s="178"/>
      <c r="C42" s="55" t="s">
        <v>13</v>
      </c>
      <c r="D42" s="48">
        <f>IF(B41="",0,D$14)</f>
        <v>0</v>
      </c>
      <c r="E42" s="41"/>
      <c r="F42" s="33" t="str">
        <f t="shared" ref="F42" si="136">IF($B41="","",(D42-(E42+G42+H42)))</f>
        <v/>
      </c>
      <c r="G42" s="41"/>
      <c r="H42" s="41"/>
      <c r="I42" s="77" t="str">
        <f t="shared" ref="I42" si="137">IF(B41="","",IF((D42-E42)=0,0,ROUNDDOWN(((F42/D42)*100),3)))</f>
        <v/>
      </c>
      <c r="J42" s="94" t="str">
        <f>'１か月目'!J42</f>
        <v/>
      </c>
      <c r="K42" s="33" t="str">
        <f>IF($B41="","",'６か月目'!K42+(E42+G42+H42))</f>
        <v/>
      </c>
      <c r="L42" s="33" t="str">
        <f>IF($B41="","",'６か月目'!L42-D42)</f>
        <v/>
      </c>
      <c r="M42" s="86" t="str">
        <f t="shared" ref="M42" si="138">IF(B41="","",IF((J42-K42)=0,0,ROUNDDOWN((((O42-K42)/J42)*100),3)))</f>
        <v/>
      </c>
      <c r="N42" s="117"/>
      <c r="O42" s="94">
        <f>'６か月目'!O42+D42</f>
        <v>0</v>
      </c>
      <c r="P42" s="33" t="str">
        <f>IF($B41="","",'６か月目'!P42+E42)</f>
        <v/>
      </c>
      <c r="Q42" s="77" t="str">
        <f t="shared" ref="Q42" si="139">IF(B41="","",IF(O42-(K42-P42)=0,0,ROUNDDOWN(((O42-K42)/(O42-P42)*100),3)))</f>
        <v/>
      </c>
      <c r="R42" s="139"/>
      <c r="S42" s="121"/>
      <c r="T42" s="122"/>
      <c r="U42" s="123"/>
    </row>
    <row r="43" spans="1:21" ht="9.9499999999999993" customHeight="1" x14ac:dyDescent="0.15">
      <c r="A43" s="142">
        <v>16</v>
      </c>
      <c r="B43" s="184" t="str">
        <f>IF('１か月目'!B43=0,"",'１か月目'!B43)</f>
        <v/>
      </c>
      <c r="C43" s="21" t="s">
        <v>12</v>
      </c>
      <c r="D43" s="49">
        <f>IF(B43="",0,D$13)</f>
        <v>0</v>
      </c>
      <c r="E43" s="50"/>
      <c r="F43" s="37" t="str">
        <f t="shared" ref="F43" si="140">IF($B43="","",(D43-(E43+G43+H43)))</f>
        <v/>
      </c>
      <c r="G43" s="50"/>
      <c r="H43" s="50"/>
      <c r="I43" s="82" t="str">
        <f t="shared" ref="I43" si="141">IF(B43="","",IF((D43-E43)=0,0,ROUNDDOWN(((F43/D43)*100),3)))</f>
        <v/>
      </c>
      <c r="J43" s="95" t="str">
        <f>'１か月目'!J43</f>
        <v/>
      </c>
      <c r="K43" s="32" t="str">
        <f>IF($B43="","",'６か月目'!K43+(E43+G43+H43))</f>
        <v/>
      </c>
      <c r="L43" s="32" t="str">
        <f>IF($B43="","",'６か月目'!L43-D43)</f>
        <v/>
      </c>
      <c r="M43" s="89" t="str">
        <f t="shared" ref="M43" si="142">IF(B43="","",IF((J43-K43)=0,0,ROUNDDOWN((((O43-K43)/J43)*100),3)))</f>
        <v/>
      </c>
      <c r="N43" s="163" t="str">
        <f t="shared" ref="N43" si="143">IF(B43="","",IF(AND(M43&gt;=80,M44&gt;=80),"可","不可"))</f>
        <v/>
      </c>
      <c r="O43" s="95">
        <f>'６か月目'!O43+D43</f>
        <v>0</v>
      </c>
      <c r="P43" s="32" t="str">
        <f>IF($B43="","",'６か月目'!P43+E43)</f>
        <v/>
      </c>
      <c r="Q43" s="76" t="str">
        <f t="shared" ref="Q43" si="144">IF(B43="","",IF(O43-(K43-P43)=0,0,ROUNDDOWN(((O43-K43)/(O43-P43)*100),3)))</f>
        <v/>
      </c>
      <c r="R43" s="138" t="str">
        <f t="shared" ref="R43" si="145">IF(B43="","",IF(Q43+Q44=0,0,ROUNDDOWN((((O43-K43)+(O44-K44))/((O43-P43)+(O44-P44))*100),3)))</f>
        <v/>
      </c>
      <c r="S43" s="164"/>
      <c r="T43" s="165"/>
      <c r="U43" s="166"/>
    </row>
    <row r="44" spans="1:21" ht="9.9499999999999993" customHeight="1" x14ac:dyDescent="0.15">
      <c r="A44" s="143"/>
      <c r="B44" s="178"/>
      <c r="C44" s="55" t="s">
        <v>13</v>
      </c>
      <c r="D44" s="44">
        <f>IF(B43="",0,D$14)</f>
        <v>0</v>
      </c>
      <c r="E44" s="45"/>
      <c r="F44" s="35" t="str">
        <f t="shared" ref="F44" si="146">IF($B43="","",(D44-(E44+G44+H44)))</f>
        <v/>
      </c>
      <c r="G44" s="45"/>
      <c r="H44" s="45"/>
      <c r="I44" s="80" t="str">
        <f t="shared" ref="I44" si="147">IF(B43="","",IF((D44-E44)=0,0,ROUNDDOWN(((F44/D44)*100),3)))</f>
        <v/>
      </c>
      <c r="J44" s="94" t="str">
        <f>'１か月目'!J44</f>
        <v/>
      </c>
      <c r="K44" s="33" t="str">
        <f>IF($B43="","",'６か月目'!K44+(E44+G44+H44))</f>
        <v/>
      </c>
      <c r="L44" s="33" t="str">
        <f>IF($B43="","",'６か月目'!L44-D44)</f>
        <v/>
      </c>
      <c r="M44" s="87" t="str">
        <f t="shared" ref="M44" si="148">IF(B43="","",IF((J44-K44)=0,0,ROUNDDOWN((((O44-K44)/J44)*100),3)))</f>
        <v/>
      </c>
      <c r="N44" s="117"/>
      <c r="O44" s="94">
        <f>'６か月目'!O44+D44</f>
        <v>0</v>
      </c>
      <c r="P44" s="33" t="str">
        <f>IF($B43="","",'６か月目'!P44+E44)</f>
        <v/>
      </c>
      <c r="Q44" s="77" t="str">
        <f t="shared" ref="Q44" si="149">IF(B43="","",IF(O44-(K44-P44)=0,0,ROUNDDOWN(((O44-K44)/(O44-P44)*100),3)))</f>
        <v/>
      </c>
      <c r="R44" s="139"/>
      <c r="S44" s="121"/>
      <c r="T44" s="122"/>
      <c r="U44" s="123"/>
    </row>
    <row r="45" spans="1:21" ht="9.9499999999999993" customHeight="1" x14ac:dyDescent="0.15">
      <c r="A45" s="142">
        <v>17</v>
      </c>
      <c r="B45" s="177" t="str">
        <f>IF('１か月目'!B45=0,"",'１か月目'!B45)</f>
        <v/>
      </c>
      <c r="C45" s="54" t="s">
        <v>12</v>
      </c>
      <c r="D45" s="46">
        <f>IF(B45="",0,D$13)</f>
        <v>0</v>
      </c>
      <c r="E45" s="47"/>
      <c r="F45" s="36" t="str">
        <f t="shared" ref="F45" si="150">IF($B45="","",(D45-(E45+G45+H45)))</f>
        <v/>
      </c>
      <c r="G45" s="47"/>
      <c r="H45" s="47"/>
      <c r="I45" s="81" t="str">
        <f t="shared" ref="I45" si="151">IF(B45="","",IF((D45-E45)=0,0,ROUNDDOWN(((F45/D45)*100),3)))</f>
        <v/>
      </c>
      <c r="J45" s="95" t="str">
        <f>'１か月目'!J45</f>
        <v/>
      </c>
      <c r="K45" s="32" t="str">
        <f>IF($B45="","",'６か月目'!K45+(E45+G45+H45))</f>
        <v/>
      </c>
      <c r="L45" s="32" t="str">
        <f>IF($B45="","",'６か月目'!L45-D45)</f>
        <v/>
      </c>
      <c r="M45" s="88" t="str">
        <f t="shared" ref="M45" si="152">IF(B45="","",IF((J45-K45)=0,0,ROUNDDOWN((((O45-K45)/J45)*100),3)))</f>
        <v/>
      </c>
      <c r="N45" s="116" t="str">
        <f t="shared" ref="N45" si="153">IF(B45="","",IF(AND(M45&gt;=80,M46&gt;=80),"可","不可"))</f>
        <v/>
      </c>
      <c r="O45" s="95">
        <f>'６か月目'!O45+D45</f>
        <v>0</v>
      </c>
      <c r="P45" s="32" t="str">
        <f>IF($B45="","",'６か月目'!P45+E45)</f>
        <v/>
      </c>
      <c r="Q45" s="76" t="str">
        <f t="shared" ref="Q45" si="154">IF(B45="","",IF(O45-(K45-P45)=0,0,ROUNDDOWN(((O45-K45)/(O45-P45)*100),3)))</f>
        <v/>
      </c>
      <c r="R45" s="138" t="str">
        <f t="shared" ref="R45" si="155">IF(B45="","",IF(Q45+Q46=0,0,ROUNDDOWN((((O45-K45)+(O46-K46))/((O45-P45)+(O46-P46))*100),3)))</f>
        <v/>
      </c>
      <c r="S45" s="118"/>
      <c r="T45" s="119"/>
      <c r="U45" s="120"/>
    </row>
    <row r="46" spans="1:21" ht="9.9499999999999993" customHeight="1" x14ac:dyDescent="0.15">
      <c r="A46" s="143"/>
      <c r="B46" s="178"/>
      <c r="C46" s="18" t="s">
        <v>13</v>
      </c>
      <c r="D46" s="48">
        <f>IF(B45="",0,D$14)</f>
        <v>0</v>
      </c>
      <c r="E46" s="41"/>
      <c r="F46" s="33" t="str">
        <f t="shared" ref="F46" si="156">IF($B45="","",(D46-(E46+G46+H46)))</f>
        <v/>
      </c>
      <c r="G46" s="41"/>
      <c r="H46" s="41"/>
      <c r="I46" s="77" t="str">
        <f t="shared" ref="I46" si="157">IF(B45="","",IF((D46-E46)=0,0,ROUNDDOWN(((F46/D46)*100),3)))</f>
        <v/>
      </c>
      <c r="J46" s="94" t="str">
        <f>'１か月目'!J46</f>
        <v/>
      </c>
      <c r="K46" s="33" t="str">
        <f>IF($B45="","",'６か月目'!K46+(E46+G46+H46))</f>
        <v/>
      </c>
      <c r="L46" s="33" t="str">
        <f>IF($B45="","",'６か月目'!L46-D46)</f>
        <v/>
      </c>
      <c r="M46" s="86" t="str">
        <f t="shared" ref="M46" si="158">IF(B45="","",IF((J46-K46)=0,0,ROUNDDOWN((((O46-K46)/J46)*100),3)))</f>
        <v/>
      </c>
      <c r="N46" s="117"/>
      <c r="O46" s="94">
        <f>'６か月目'!O46+D46</f>
        <v>0</v>
      </c>
      <c r="P46" s="33" t="str">
        <f>IF($B45="","",'６か月目'!P46+E46)</f>
        <v/>
      </c>
      <c r="Q46" s="77" t="str">
        <f t="shared" ref="Q46" si="159">IF(B45="","",IF(O46-(K46-P46)=0,0,ROUNDDOWN(((O46-K46)/(O46-P46)*100),3)))</f>
        <v/>
      </c>
      <c r="R46" s="139"/>
      <c r="S46" s="121"/>
      <c r="T46" s="122"/>
      <c r="U46" s="123"/>
    </row>
    <row r="47" spans="1:21" ht="9.9499999999999993" customHeight="1" x14ac:dyDescent="0.15">
      <c r="A47" s="142">
        <v>18</v>
      </c>
      <c r="B47" s="177" t="str">
        <f>IF('１か月目'!B47=0,"",'１か月目'!B47)</f>
        <v/>
      </c>
      <c r="C47" s="20" t="s">
        <v>12</v>
      </c>
      <c r="D47" s="42">
        <f>IF(B47="",0,D$13)</f>
        <v>0</v>
      </c>
      <c r="E47" s="43"/>
      <c r="F47" s="34" t="str">
        <f t="shared" ref="F47" si="160">IF($B47="","",(D47-(E47+G47+H47)))</f>
        <v/>
      </c>
      <c r="G47" s="43"/>
      <c r="H47" s="43"/>
      <c r="I47" s="79" t="str">
        <f t="shared" ref="I47" si="161">IF(B47="","",IF((D47-E47)=0,0,ROUNDDOWN(((F47/D47)*100),3)))</f>
        <v/>
      </c>
      <c r="J47" s="95" t="str">
        <f>'１か月目'!J47</f>
        <v/>
      </c>
      <c r="K47" s="32" t="str">
        <f>IF($B47="","",'６か月目'!K47+(E47+G47+H47))</f>
        <v/>
      </c>
      <c r="L47" s="32" t="str">
        <f>IF($B47="","",'６か月目'!L47-D47)</f>
        <v/>
      </c>
      <c r="M47" s="85" t="str">
        <f t="shared" ref="M47" si="162">IF(B47="","",IF((J47-K47)=0,0,ROUNDDOWN((((O47-K47)/J47)*100),3)))</f>
        <v/>
      </c>
      <c r="N47" s="116" t="str">
        <f t="shared" ref="N47" si="163">IF(B47="","",IF(AND(M47&gt;=80,M48&gt;=80),"可","不可"))</f>
        <v/>
      </c>
      <c r="O47" s="95">
        <f>'６か月目'!O47+D47</f>
        <v>0</v>
      </c>
      <c r="P47" s="32" t="str">
        <f>IF($B47="","",'６か月目'!P47+E47)</f>
        <v/>
      </c>
      <c r="Q47" s="76" t="str">
        <f t="shared" ref="Q47" si="164">IF(B47="","",IF(O47-(K47-P47)=0,0,ROUNDDOWN(((O47-K47)/(O47-P47)*100),3)))</f>
        <v/>
      </c>
      <c r="R47" s="138" t="str">
        <f t="shared" ref="R47" si="165">IF(B47="","",IF(Q47+Q48=0,0,ROUNDDOWN((((O47-K47)+(O48-K48))/((O47-P47)+(O48-P48))*100),3)))</f>
        <v/>
      </c>
      <c r="S47" s="118"/>
      <c r="T47" s="119"/>
      <c r="U47" s="120"/>
    </row>
    <row r="48" spans="1:21" ht="9.9499999999999993" customHeight="1" x14ac:dyDescent="0.15">
      <c r="A48" s="143"/>
      <c r="B48" s="178"/>
      <c r="C48" s="55" t="s">
        <v>13</v>
      </c>
      <c r="D48" s="44">
        <f>IF(B47="",0,D$14)</f>
        <v>0</v>
      </c>
      <c r="E48" s="45"/>
      <c r="F48" s="35" t="str">
        <f t="shared" ref="F48" si="166">IF($B47="","",(D48-(E48+G48+H48)))</f>
        <v/>
      </c>
      <c r="G48" s="45"/>
      <c r="H48" s="45"/>
      <c r="I48" s="80" t="str">
        <f t="shared" ref="I48" si="167">IF(B47="","",IF((D48-E48)=0,0,ROUNDDOWN(((F48/D48)*100),3)))</f>
        <v/>
      </c>
      <c r="J48" s="94" t="str">
        <f>'１か月目'!J48</f>
        <v/>
      </c>
      <c r="K48" s="33" t="str">
        <f>IF($B47="","",'６か月目'!K48+(E48+G48+H48))</f>
        <v/>
      </c>
      <c r="L48" s="33" t="str">
        <f>IF($B47="","",'６か月目'!L48-D48)</f>
        <v/>
      </c>
      <c r="M48" s="87" t="str">
        <f t="shared" ref="M48" si="168">IF(B47="","",IF((J48-K48)=0,0,ROUNDDOWN((((O48-K48)/J48)*100),3)))</f>
        <v/>
      </c>
      <c r="N48" s="117"/>
      <c r="O48" s="94">
        <f>'６か月目'!O48+D48</f>
        <v>0</v>
      </c>
      <c r="P48" s="33" t="str">
        <f>IF($B47="","",'６か月目'!P48+E48)</f>
        <v/>
      </c>
      <c r="Q48" s="77" t="str">
        <f t="shared" ref="Q48" si="169">IF(B47="","",IF(O48-(K48-P48)=0,0,ROUNDDOWN(((O48-K48)/(O48-P48)*100),3)))</f>
        <v/>
      </c>
      <c r="R48" s="139"/>
      <c r="S48" s="121"/>
      <c r="T48" s="122"/>
      <c r="U48" s="123"/>
    </row>
    <row r="49" spans="1:21" ht="9.9499999999999993" customHeight="1" x14ac:dyDescent="0.15">
      <c r="A49" s="142">
        <v>19</v>
      </c>
      <c r="B49" s="177" t="str">
        <f>IF('１か月目'!B49=0,"",'１か月目'!B49)</f>
        <v/>
      </c>
      <c r="C49" s="54" t="s">
        <v>12</v>
      </c>
      <c r="D49" s="46">
        <f>IF(B49="",0,D$13)</f>
        <v>0</v>
      </c>
      <c r="E49" s="47"/>
      <c r="F49" s="36" t="str">
        <f t="shared" ref="F49" si="170">IF($B49="","",(D49-(E49+G49+H49)))</f>
        <v/>
      </c>
      <c r="G49" s="47"/>
      <c r="H49" s="47"/>
      <c r="I49" s="81" t="str">
        <f t="shared" ref="I49" si="171">IF(B49="","",IF((D49-E49)=0,0,ROUNDDOWN(((F49/D49)*100),3)))</f>
        <v/>
      </c>
      <c r="J49" s="95" t="str">
        <f>'１か月目'!J49</f>
        <v/>
      </c>
      <c r="K49" s="32" t="str">
        <f>IF($B49="","",'６か月目'!K49+(E49+G49+H49))</f>
        <v/>
      </c>
      <c r="L49" s="32" t="str">
        <f>IF($B49="","",'６か月目'!L49-D49)</f>
        <v/>
      </c>
      <c r="M49" s="88" t="str">
        <f t="shared" ref="M49" si="172">IF(B49="","",IF((J49-K49)=0,0,ROUNDDOWN((((O49-K49)/J49)*100),3)))</f>
        <v/>
      </c>
      <c r="N49" s="116" t="str">
        <f t="shared" ref="N49" si="173">IF(B49="","",IF(AND(M49&gt;=80,M50&gt;=80),"可","不可"))</f>
        <v/>
      </c>
      <c r="O49" s="95">
        <f>'６か月目'!O49+D49</f>
        <v>0</v>
      </c>
      <c r="P49" s="32" t="str">
        <f>IF($B49="","",'６か月目'!P49+E49)</f>
        <v/>
      </c>
      <c r="Q49" s="76" t="str">
        <f t="shared" ref="Q49" si="174">IF(B49="","",IF(O49-(K49-P49)=0,0,ROUNDDOWN(((O49-K49)/(O49-P49)*100),3)))</f>
        <v/>
      </c>
      <c r="R49" s="138" t="str">
        <f t="shared" ref="R49" si="175">IF(B49="","",IF(Q49+Q50=0,0,ROUNDDOWN((((O49-K49)+(O50-K50))/((O49-P49)+(O50-P50))*100),3)))</f>
        <v/>
      </c>
      <c r="S49" s="118"/>
      <c r="T49" s="119"/>
      <c r="U49" s="120"/>
    </row>
    <row r="50" spans="1:21" ht="9.9499999999999993" customHeight="1" x14ac:dyDescent="0.15">
      <c r="A50" s="143"/>
      <c r="B50" s="178"/>
      <c r="C50" s="18" t="s">
        <v>13</v>
      </c>
      <c r="D50" s="48">
        <f>IF(B49="",0,D$14)</f>
        <v>0</v>
      </c>
      <c r="E50" s="41"/>
      <c r="F50" s="33" t="str">
        <f t="shared" ref="F50" si="176">IF($B49="","",(D50-(E50+G50+H50)))</f>
        <v/>
      </c>
      <c r="G50" s="41"/>
      <c r="H50" s="41"/>
      <c r="I50" s="77" t="str">
        <f t="shared" ref="I50" si="177">IF(B49="","",IF((D50-E50)=0,0,ROUNDDOWN(((F50/D50)*100),3)))</f>
        <v/>
      </c>
      <c r="J50" s="94" t="str">
        <f>'１か月目'!J50</f>
        <v/>
      </c>
      <c r="K50" s="33" t="str">
        <f>IF($B49="","",'６か月目'!K50+(E50+G50+H50))</f>
        <v/>
      </c>
      <c r="L50" s="33" t="str">
        <f>IF($B49="","",'６か月目'!L50-D50)</f>
        <v/>
      </c>
      <c r="M50" s="86" t="str">
        <f t="shared" ref="M50" si="178">IF(B49="","",IF((J50-K50)=0,0,ROUNDDOWN((((O50-K50)/J50)*100),3)))</f>
        <v/>
      </c>
      <c r="N50" s="117"/>
      <c r="O50" s="94">
        <f>'６か月目'!O50+D50</f>
        <v>0</v>
      </c>
      <c r="P50" s="33" t="str">
        <f>IF($B49="","",'６か月目'!P50+E50)</f>
        <v/>
      </c>
      <c r="Q50" s="77" t="str">
        <f t="shared" ref="Q50" si="179">IF(B49="","",IF(O50-(K50-P50)=0,0,ROUNDDOWN(((O50-K50)/(O50-P50)*100),3)))</f>
        <v/>
      </c>
      <c r="R50" s="139"/>
      <c r="S50" s="121"/>
      <c r="T50" s="122"/>
      <c r="U50" s="123"/>
    </row>
    <row r="51" spans="1:21" ht="9.9499999999999993" customHeight="1" x14ac:dyDescent="0.15">
      <c r="A51" s="142">
        <v>20</v>
      </c>
      <c r="B51" s="177" t="str">
        <f>IF('１か月目'!B51=0,"",'１か月目'!B51)</f>
        <v/>
      </c>
      <c r="C51" s="20" t="s">
        <v>12</v>
      </c>
      <c r="D51" s="46">
        <f>IF(B51="",0,D$13)</f>
        <v>0</v>
      </c>
      <c r="E51" s="47"/>
      <c r="F51" s="36" t="str">
        <f t="shared" ref="F51" si="180">IF($B51="","",(D51-(E51+G51+H51)))</f>
        <v/>
      </c>
      <c r="G51" s="47"/>
      <c r="H51" s="47"/>
      <c r="I51" s="81" t="str">
        <f t="shared" ref="I51" si="181">IF(B51="","",IF((D51-E51)=0,0,ROUNDDOWN(((F51/D51)*100),3)))</f>
        <v/>
      </c>
      <c r="J51" s="95" t="str">
        <f>'１か月目'!J51</f>
        <v/>
      </c>
      <c r="K51" s="32" t="str">
        <f>IF($B51="","",'６か月目'!K51+(E51+G51+H51))</f>
        <v/>
      </c>
      <c r="L51" s="32" t="str">
        <f>IF($B51="","",'６か月目'!L51-D51)</f>
        <v/>
      </c>
      <c r="M51" s="88" t="str">
        <f t="shared" ref="M51" si="182">IF(B51="","",IF((J51-K51)=0,0,ROUNDDOWN((((O51-K51)/J51)*100),3)))</f>
        <v/>
      </c>
      <c r="N51" s="116" t="str">
        <f t="shared" ref="N51" si="183">IF(B51="","",IF(AND(M51&gt;=80,M52&gt;=80),"可","不可"))</f>
        <v/>
      </c>
      <c r="O51" s="95">
        <f>'６か月目'!O51+D51</f>
        <v>0</v>
      </c>
      <c r="P51" s="32" t="str">
        <f>IF($B51="","",'６か月目'!P51+E51)</f>
        <v/>
      </c>
      <c r="Q51" s="76" t="str">
        <f t="shared" ref="Q51" si="184">IF(B51="","",IF(O51-(K51-P51)=0,0,ROUNDDOWN(((O51-K51)/(O51-P51)*100),3)))</f>
        <v/>
      </c>
      <c r="R51" s="138" t="str">
        <f t="shared" ref="R51" si="185">IF(B51="","",IF(Q51+Q52=0,0,ROUNDDOWN((((O51-K51)+(O52-K52))/((O51-P51)+(O52-P52))*100),3)))</f>
        <v/>
      </c>
      <c r="S51" s="118"/>
      <c r="T51" s="119"/>
      <c r="U51" s="120"/>
    </row>
    <row r="52" spans="1:21" ht="9.9499999999999993" customHeight="1" x14ac:dyDescent="0.15">
      <c r="A52" s="143"/>
      <c r="B52" s="178"/>
      <c r="C52" s="55" t="s">
        <v>13</v>
      </c>
      <c r="D52" s="48">
        <f>IF(B51="",0,D$14)</f>
        <v>0</v>
      </c>
      <c r="E52" s="19"/>
      <c r="F52" s="33" t="str">
        <f t="shared" ref="F52" si="186">IF($B51="","",(D52-(E52+G52+H52)))</f>
        <v/>
      </c>
      <c r="G52" s="19"/>
      <c r="H52" s="19"/>
      <c r="I52" s="83" t="str">
        <f t="shared" ref="I52" si="187">IF(B51="","",IF((D52-E52)=0,0,ROUNDDOWN(((F52/D52)*100),3)))</f>
        <v/>
      </c>
      <c r="J52" s="94" t="str">
        <f>'１か月目'!J52</f>
        <v/>
      </c>
      <c r="K52" s="33" t="str">
        <f>IF($B51="","",'６か月目'!K52+(E52+G52+H52))</f>
        <v/>
      </c>
      <c r="L52" s="33" t="str">
        <f>IF($B51="","",'６か月目'!L52-D52)</f>
        <v/>
      </c>
      <c r="M52" s="90" t="str">
        <f t="shared" ref="M52" si="188">IF(B51="","",IF((J52-K52)=0,0,ROUNDDOWN((((O52-K52)/J52)*100),3)))</f>
        <v/>
      </c>
      <c r="N52" s="117"/>
      <c r="O52" s="94">
        <f>'６か月目'!O52+D52</f>
        <v>0</v>
      </c>
      <c r="P52" s="33" t="str">
        <f>IF($B51="","",'６か月目'!P52+E52)</f>
        <v/>
      </c>
      <c r="Q52" s="77" t="str">
        <f t="shared" ref="Q52" si="189">IF(B51="","",IF(O52-(K52-P52)=0,0,ROUNDDOWN(((O52-K52)/(O52-P52)*100),3)))</f>
        <v/>
      </c>
      <c r="R52" s="139"/>
      <c r="S52" s="121"/>
      <c r="T52" s="122"/>
      <c r="U52" s="123"/>
    </row>
    <row r="53" spans="1:21" ht="11.1" customHeight="1" x14ac:dyDescent="0.15">
      <c r="A53" s="28" t="s">
        <v>42</v>
      </c>
      <c r="B53" s="28"/>
      <c r="C53" s="29"/>
      <c r="D53" s="29"/>
      <c r="E53" s="29"/>
      <c r="F53" s="29"/>
      <c r="G53" s="29"/>
      <c r="H53" s="29"/>
      <c r="I53" s="29"/>
      <c r="J53" s="29"/>
      <c r="K53" s="29"/>
      <c r="L53" s="29"/>
      <c r="M53" s="29"/>
      <c r="N53" s="29"/>
      <c r="O53" s="29"/>
      <c r="P53" s="29"/>
      <c r="Q53" s="29"/>
      <c r="R53" s="29"/>
      <c r="S53" s="29"/>
      <c r="T53" s="29"/>
      <c r="U53" s="107" t="s">
        <v>14</v>
      </c>
    </row>
    <row r="54" spans="1:21" ht="11.1" customHeight="1" x14ac:dyDescent="0.15">
      <c r="A54" s="28" t="s">
        <v>41</v>
      </c>
      <c r="B54" s="28"/>
      <c r="C54" s="29"/>
      <c r="D54" s="29"/>
      <c r="E54" s="29"/>
      <c r="F54" s="29"/>
      <c r="G54" s="29"/>
      <c r="H54" s="29"/>
      <c r="I54" s="29"/>
      <c r="J54" s="29"/>
      <c r="K54" s="29"/>
      <c r="L54" s="29"/>
      <c r="M54" s="29"/>
      <c r="N54" s="29"/>
      <c r="O54" s="29"/>
      <c r="P54" s="29"/>
      <c r="Q54" s="29"/>
      <c r="R54" s="29"/>
      <c r="S54" s="29"/>
      <c r="T54" s="29"/>
      <c r="U54" s="29"/>
    </row>
    <row r="55" spans="1:21" ht="11.1" customHeight="1" x14ac:dyDescent="0.15">
      <c r="A55" s="28" t="s">
        <v>40</v>
      </c>
      <c r="B55" s="28"/>
      <c r="C55" s="29"/>
      <c r="D55" s="29"/>
      <c r="E55" s="29"/>
      <c r="F55" s="29"/>
      <c r="G55" s="29"/>
      <c r="H55" s="29"/>
      <c r="I55" s="29"/>
      <c r="J55" s="29"/>
      <c r="K55" s="29"/>
      <c r="L55" s="29"/>
      <c r="M55" s="29"/>
      <c r="N55" s="29"/>
      <c r="O55" s="29"/>
      <c r="P55" s="29"/>
      <c r="Q55" s="29"/>
      <c r="R55" s="29"/>
      <c r="S55" s="29"/>
      <c r="T55" s="29"/>
      <c r="U55" s="29"/>
    </row>
    <row r="56" spans="1:21" ht="11.1" customHeight="1" x14ac:dyDescent="0.15">
      <c r="A56" s="28" t="s">
        <v>44</v>
      </c>
    </row>
  </sheetData>
  <sheetProtection sheet="1" selectLockedCells="1"/>
  <mergeCells count="117">
    <mergeCell ref="R47:R48"/>
    <mergeCell ref="R49:R50"/>
    <mergeCell ref="R51:R52"/>
    <mergeCell ref="A51:A52"/>
    <mergeCell ref="B51:B52"/>
    <mergeCell ref="N51:N52"/>
    <mergeCell ref="S51:U52"/>
    <mergeCell ref="A47:A48"/>
    <mergeCell ref="B47:B48"/>
    <mergeCell ref="N47:N48"/>
    <mergeCell ref="S47:U48"/>
    <mergeCell ref="A49:A50"/>
    <mergeCell ref="B49:B50"/>
    <mergeCell ref="N49:N50"/>
    <mergeCell ref="S49:U50"/>
    <mergeCell ref="B45:B46"/>
    <mergeCell ref="N45:N46"/>
    <mergeCell ref="S45:U46"/>
    <mergeCell ref="N13:N14"/>
    <mergeCell ref="A15:A16"/>
    <mergeCell ref="B15:B16"/>
    <mergeCell ref="S15:U16"/>
    <mergeCell ref="A17:A18"/>
    <mergeCell ref="A43:A44"/>
    <mergeCell ref="B43:B44"/>
    <mergeCell ref="N43:N44"/>
    <mergeCell ref="S43:U44"/>
    <mergeCell ref="A45:A46"/>
    <mergeCell ref="B17:B18"/>
    <mergeCell ref="S17:U18"/>
    <mergeCell ref="N15:N16"/>
    <mergeCell ref="N17:N18"/>
    <mergeCell ref="A19:A20"/>
    <mergeCell ref="B19:B20"/>
    <mergeCell ref="S19:U20"/>
    <mergeCell ref="A21:A22"/>
    <mergeCell ref="R43:R44"/>
    <mergeCell ref="R45:R46"/>
    <mergeCell ref="B21:B22"/>
    <mergeCell ref="B10:B12"/>
    <mergeCell ref="C10:C12"/>
    <mergeCell ref="D10:I10"/>
    <mergeCell ref="S10:U10"/>
    <mergeCell ref="S11:U12"/>
    <mergeCell ref="R13:R14"/>
    <mergeCell ref="R15:R16"/>
    <mergeCell ref="R17:R18"/>
    <mergeCell ref="A13:A14"/>
    <mergeCell ref="B13:B14"/>
    <mergeCell ref="S13:U14"/>
    <mergeCell ref="O10:R10"/>
    <mergeCell ref="R19:R20"/>
    <mergeCell ref="R21:R22"/>
    <mergeCell ref="A23:A24"/>
    <mergeCell ref="B23:B24"/>
    <mergeCell ref="S23:U24"/>
    <mergeCell ref="A25:A26"/>
    <mergeCell ref="B25:B26"/>
    <mergeCell ref="S25:U26"/>
    <mergeCell ref="N25:N26"/>
    <mergeCell ref="N23:N24"/>
    <mergeCell ref="R23:R24"/>
    <mergeCell ref="R25:R26"/>
    <mergeCell ref="S31:U32"/>
    <mergeCell ref="A37:A38"/>
    <mergeCell ref="B37:B38"/>
    <mergeCell ref="R35:R36"/>
    <mergeCell ref="R37:R38"/>
    <mergeCell ref="A33:A34"/>
    <mergeCell ref="B33:B34"/>
    <mergeCell ref="S33:U34"/>
    <mergeCell ref="N31:N32"/>
    <mergeCell ref="N33:N34"/>
    <mergeCell ref="A31:A32"/>
    <mergeCell ref="R31:R32"/>
    <mergeCell ref="R33:R34"/>
    <mergeCell ref="S37:U38"/>
    <mergeCell ref="N35:N36"/>
    <mergeCell ref="N37:N38"/>
    <mergeCell ref="A35:A36"/>
    <mergeCell ref="B35:B36"/>
    <mergeCell ref="S35:U36"/>
    <mergeCell ref="B31:B32"/>
    <mergeCell ref="A41:A42"/>
    <mergeCell ref="B41:B42"/>
    <mergeCell ref="S41:U42"/>
    <mergeCell ref="N39:N40"/>
    <mergeCell ref="N41:N42"/>
    <mergeCell ref="A39:A40"/>
    <mergeCell ref="B39:B40"/>
    <mergeCell ref="S39:U40"/>
    <mergeCell ref="R39:R40"/>
    <mergeCell ref="R41:R42"/>
    <mergeCell ref="A29:A30"/>
    <mergeCell ref="B29:B30"/>
    <mergeCell ref="S29:U30"/>
    <mergeCell ref="N27:N28"/>
    <mergeCell ref="A1:U2"/>
    <mergeCell ref="S7:U7"/>
    <mergeCell ref="J10:N10"/>
    <mergeCell ref="D6:F6"/>
    <mergeCell ref="A10:A12"/>
    <mergeCell ref="D5:F5"/>
    <mergeCell ref="H5:J5"/>
    <mergeCell ref="G6:J6"/>
    <mergeCell ref="D4:J4"/>
    <mergeCell ref="O4:U4"/>
    <mergeCell ref="O5:U5"/>
    <mergeCell ref="A27:A28"/>
    <mergeCell ref="B27:B28"/>
    <mergeCell ref="S27:U28"/>
    <mergeCell ref="N29:N30"/>
    <mergeCell ref="R27:R28"/>
    <mergeCell ref="R29:R30"/>
    <mergeCell ref="S21:U22"/>
    <mergeCell ref="N19:N20"/>
    <mergeCell ref="N21:N22"/>
  </mergeCells>
  <phoneticPr fontId="9"/>
  <dataValidations count="1">
    <dataValidation type="whole" imeMode="off" operator="greaterThanOrEqual" allowBlank="1" showInputMessage="1" showErrorMessage="1" error="数字で入力してください" sqref="G13:H52 D13:E52" xr:uid="{00000000-0002-0000-0600-000000000000}">
      <formula1>0</formula1>
    </dataValidation>
  </dataValidations>
  <printOptions horizontalCentered="1" verticalCentered="1"/>
  <pageMargins left="0.39370078740157483" right="0.39370078740157483" top="0.39370078740157483" bottom="0.39370078740157483" header="0.31496062992125984" footer="0.31496062992125984"/>
  <pageSetup paperSize="9" orientation="landscape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172C69-2456-4EAF-9DDB-BA4BCBDB0195}">
  <sheetPr>
    <tabColor theme="8" tint="0.59999389629810485"/>
  </sheetPr>
  <dimension ref="A1:U56"/>
  <sheetViews>
    <sheetView zoomScaleNormal="100" zoomScaleSheetLayoutView="100" workbookViewId="0">
      <selection activeCell="D13" sqref="D13"/>
    </sheetView>
  </sheetViews>
  <sheetFormatPr defaultRowHeight="13.5" x14ac:dyDescent="0.15"/>
  <cols>
    <col min="1" max="1" width="3.625" style="1" customWidth="1"/>
    <col min="2" max="2" width="12.625" style="1" customWidth="1"/>
    <col min="3" max="3" width="5.625" style="1" customWidth="1"/>
    <col min="4" max="21" width="6.625" style="1" customWidth="1"/>
    <col min="22" max="16384" width="9" style="1"/>
  </cols>
  <sheetData>
    <row r="1" spans="1:21" ht="12" customHeight="1" x14ac:dyDescent="0.15">
      <c r="A1" s="185" t="s">
        <v>9</v>
      </c>
      <c r="B1" s="185"/>
      <c r="C1" s="185"/>
      <c r="D1" s="185"/>
      <c r="E1" s="185"/>
      <c r="F1" s="185"/>
      <c r="G1" s="185"/>
      <c r="H1" s="185"/>
      <c r="I1" s="185"/>
      <c r="J1" s="185"/>
      <c r="K1" s="185"/>
      <c r="L1" s="185"/>
      <c r="M1" s="185"/>
      <c r="N1" s="185"/>
      <c r="O1" s="185"/>
      <c r="P1" s="185"/>
      <c r="Q1" s="185"/>
      <c r="R1" s="185"/>
      <c r="S1" s="185"/>
      <c r="T1" s="185"/>
      <c r="U1" s="185"/>
    </row>
    <row r="2" spans="1:21" ht="12" customHeight="1" x14ac:dyDescent="0.15">
      <c r="A2" s="185"/>
      <c r="B2" s="185"/>
      <c r="C2" s="185"/>
      <c r="D2" s="185"/>
      <c r="E2" s="185"/>
      <c r="F2" s="185"/>
      <c r="G2" s="185"/>
      <c r="H2" s="185"/>
      <c r="I2" s="185"/>
      <c r="J2" s="185"/>
      <c r="K2" s="185"/>
      <c r="L2" s="185"/>
      <c r="M2" s="185"/>
      <c r="N2" s="185"/>
      <c r="O2" s="185"/>
      <c r="P2" s="185"/>
      <c r="Q2" s="185"/>
      <c r="R2" s="185"/>
      <c r="S2" s="185"/>
      <c r="T2" s="185"/>
      <c r="U2" s="185"/>
    </row>
    <row r="3" spans="1:21" ht="6" customHeight="1" x14ac:dyDescent="0.15"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3"/>
      <c r="Q3" s="22"/>
      <c r="R3" s="22"/>
      <c r="S3" s="4"/>
      <c r="T3" s="4"/>
      <c r="U3" s="4"/>
    </row>
    <row r="4" spans="1:21" ht="12" customHeight="1" x14ac:dyDescent="0.15">
      <c r="B4" s="26" t="s">
        <v>22</v>
      </c>
      <c r="C4" s="56" t="s">
        <v>8</v>
      </c>
      <c r="D4" s="186" t="str">
        <f>IF('１か月目'!D4="","",'１か月目'!D4)</f>
        <v/>
      </c>
      <c r="E4" s="186"/>
      <c r="F4" s="186"/>
      <c r="G4" s="186"/>
      <c r="H4" s="186"/>
      <c r="I4" s="186"/>
      <c r="J4" s="186"/>
      <c r="K4" s="4"/>
      <c r="O4" s="174" t="str">
        <f>'１か月目'!O4:U4</f>
        <v>委託先名：</v>
      </c>
      <c r="P4" s="175"/>
      <c r="Q4" s="175"/>
      <c r="R4" s="175"/>
      <c r="S4" s="175"/>
      <c r="T4" s="175"/>
      <c r="U4" s="176"/>
    </row>
    <row r="5" spans="1:21" ht="12" customHeight="1" x14ac:dyDescent="0.15">
      <c r="B5" s="27" t="s">
        <v>21</v>
      </c>
      <c r="C5" s="23" t="s">
        <v>8</v>
      </c>
      <c r="D5" s="187" t="str">
        <f>IF('１か月目'!D5="","",'１か月目'!D5)</f>
        <v/>
      </c>
      <c r="E5" s="187"/>
      <c r="F5" s="187"/>
      <c r="G5" s="61" t="s">
        <v>7</v>
      </c>
      <c r="H5" s="187" t="str">
        <f>IF('１か月目'!H5="","",'１か月目'!H5)</f>
        <v/>
      </c>
      <c r="I5" s="187"/>
      <c r="J5" s="187"/>
      <c r="K5" s="4"/>
      <c r="O5" s="113" t="s">
        <v>26</v>
      </c>
      <c r="P5" s="114"/>
      <c r="Q5" s="114"/>
      <c r="R5" s="114"/>
      <c r="S5" s="114"/>
      <c r="T5" s="114"/>
      <c r="U5" s="115"/>
    </row>
    <row r="6" spans="1:21" ht="12" customHeight="1" x14ac:dyDescent="0.15">
      <c r="B6" s="27" t="s">
        <v>30</v>
      </c>
      <c r="C6" s="23" t="s">
        <v>8</v>
      </c>
      <c r="D6" s="154" t="e">
        <f ca="1">IF(MONTH(D5)+(K6-1)&lt;=12,MONTH(D5)+(K6-1),MONTH(D5)+(K6-1)-12)</f>
        <v>#VALUE!</v>
      </c>
      <c r="E6" s="154"/>
      <c r="F6" s="154"/>
      <c r="G6" s="158" t="e">
        <f ca="1">IF(D6="","","("&amp;IF(K6&gt;=10,"","　")&amp;K6&amp;"か月目／"&amp;IF(L6&gt;=10,"","　")&amp;L6&amp;"か月)")</f>
        <v>#VALUE!</v>
      </c>
      <c r="H6" s="158"/>
      <c r="I6" s="158"/>
      <c r="J6" s="158"/>
      <c r="K6" s="15">
        <f ca="1">VALUE(IF(LEFT(RIGHT(CELL("filename",$A$1),LEN(CELL("filename",$A$1))-FIND("か月目",CELL("filename",$A$1))+3),1)="]",MID(RIGHT(CELL("filename",$A$1),LEN(CELL("filename",$A$1))-FIND("か月目",CELL("filename",$A$1))+3),2,1),LEFT(RIGHT(CELL("filename",$A$1),LEN(CELL("filename",$A$1))-FIND("か月目",CELL("filename",$A$1))+3),2)))</f>
        <v>8</v>
      </c>
      <c r="L6" s="14" t="e">
        <f>IF(MONTH(D5)&lt;=MONTH(H5),MONTH(H5)-MONTH(D5)+1,24-MONTH(D5)+1+MONTH(H5))</f>
        <v>#VALUE!</v>
      </c>
      <c r="M6" s="14"/>
      <c r="N6" s="14"/>
      <c r="O6" s="24"/>
      <c r="P6" s="25"/>
      <c r="Q6" s="25"/>
      <c r="R6" s="25"/>
      <c r="S6" s="25"/>
      <c r="T6" s="25"/>
      <c r="U6" s="25"/>
    </row>
    <row r="7" spans="1:21" ht="12" customHeight="1" x14ac:dyDescent="0.15">
      <c r="B7" s="8"/>
      <c r="C7" s="8"/>
      <c r="D7" s="9"/>
      <c r="E7" s="9"/>
      <c r="F7" s="12"/>
      <c r="G7" s="12"/>
      <c r="H7" s="12"/>
      <c r="I7" s="11"/>
      <c r="J7" s="11"/>
      <c r="K7" s="11"/>
      <c r="L7" s="11"/>
      <c r="M7" s="11"/>
      <c r="N7" s="6"/>
      <c r="O7" s="7"/>
      <c r="P7" s="24"/>
      <c r="Q7" s="24"/>
      <c r="R7" s="24"/>
      <c r="S7" s="159" t="s">
        <v>46</v>
      </c>
      <c r="T7" s="160"/>
      <c r="U7" s="161"/>
    </row>
    <row r="8" spans="1:21" ht="3" customHeight="1" x14ac:dyDescent="0.15">
      <c r="B8" s="8"/>
      <c r="C8" s="8"/>
      <c r="D8" s="9"/>
      <c r="E8" s="9"/>
      <c r="F8" s="10"/>
      <c r="G8" s="10"/>
      <c r="H8" s="10"/>
      <c r="I8" s="8"/>
      <c r="J8" s="8"/>
      <c r="K8" s="8"/>
      <c r="L8" s="8"/>
      <c r="M8" s="8"/>
      <c r="N8" s="4"/>
      <c r="R8" s="63"/>
    </row>
    <row r="9" spans="1:21" ht="3" customHeight="1" x14ac:dyDescent="0.15"/>
    <row r="10" spans="1:21" ht="11.1" customHeight="1" x14ac:dyDescent="0.15">
      <c r="A10" s="179" t="s">
        <v>25</v>
      </c>
      <c r="B10" s="179" t="s">
        <v>10</v>
      </c>
      <c r="C10" s="181" t="s">
        <v>11</v>
      </c>
      <c r="D10" s="183" t="s">
        <v>5</v>
      </c>
      <c r="E10" s="179"/>
      <c r="F10" s="179"/>
      <c r="G10" s="179"/>
      <c r="H10" s="179"/>
      <c r="I10" s="181"/>
      <c r="J10" s="133" t="s">
        <v>37</v>
      </c>
      <c r="K10" s="134"/>
      <c r="L10" s="134"/>
      <c r="M10" s="134"/>
      <c r="N10" s="135"/>
      <c r="O10" s="171" t="s">
        <v>18</v>
      </c>
      <c r="P10" s="172"/>
      <c r="Q10" s="172"/>
      <c r="R10" s="173"/>
      <c r="S10" s="130" t="s">
        <v>6</v>
      </c>
      <c r="T10" s="131"/>
      <c r="U10" s="132"/>
    </row>
    <row r="11" spans="1:21" ht="11.1" customHeight="1" x14ac:dyDescent="0.15">
      <c r="A11" s="179"/>
      <c r="B11" s="179"/>
      <c r="C11" s="181"/>
      <c r="D11" s="98" t="s">
        <v>0</v>
      </c>
      <c r="E11" s="99" t="s">
        <v>15</v>
      </c>
      <c r="F11" s="99" t="s">
        <v>1</v>
      </c>
      <c r="G11" s="99" t="s">
        <v>2</v>
      </c>
      <c r="H11" s="99" t="s">
        <v>3</v>
      </c>
      <c r="I11" s="62" t="s">
        <v>4</v>
      </c>
      <c r="J11" s="57" t="s">
        <v>38</v>
      </c>
      <c r="K11" s="59" t="s">
        <v>24</v>
      </c>
      <c r="L11" s="59" t="s">
        <v>39</v>
      </c>
      <c r="M11" s="59" t="s">
        <v>4</v>
      </c>
      <c r="N11" s="96" t="s">
        <v>16</v>
      </c>
      <c r="O11" s="57" t="s">
        <v>17</v>
      </c>
      <c r="P11" s="99" t="s">
        <v>29</v>
      </c>
      <c r="Q11" s="102" t="s">
        <v>4</v>
      </c>
      <c r="R11" s="106"/>
      <c r="S11" s="124" t="s">
        <v>45</v>
      </c>
      <c r="T11" s="125"/>
      <c r="U11" s="126"/>
    </row>
    <row r="12" spans="1:21" ht="11.1" customHeight="1" thickBot="1" x14ac:dyDescent="0.2">
      <c r="A12" s="180"/>
      <c r="B12" s="180"/>
      <c r="C12" s="182"/>
      <c r="D12" s="100" t="s">
        <v>19</v>
      </c>
      <c r="E12" s="101" t="s">
        <v>19</v>
      </c>
      <c r="F12" s="101" t="s">
        <v>20</v>
      </c>
      <c r="G12" s="101" t="s">
        <v>19</v>
      </c>
      <c r="H12" s="101" t="s">
        <v>19</v>
      </c>
      <c r="I12" s="78" t="s">
        <v>35</v>
      </c>
      <c r="J12" s="58" t="s">
        <v>19</v>
      </c>
      <c r="K12" s="60" t="s">
        <v>23</v>
      </c>
      <c r="L12" s="60" t="s">
        <v>19</v>
      </c>
      <c r="M12" s="84" t="s">
        <v>35</v>
      </c>
      <c r="N12" s="97" t="s">
        <v>36</v>
      </c>
      <c r="O12" s="58" t="s">
        <v>19</v>
      </c>
      <c r="P12" s="101" t="s">
        <v>19</v>
      </c>
      <c r="Q12" s="84" t="s">
        <v>35</v>
      </c>
      <c r="R12" s="105" t="s">
        <v>43</v>
      </c>
      <c r="S12" s="127"/>
      <c r="T12" s="128"/>
      <c r="U12" s="129"/>
    </row>
    <row r="13" spans="1:21" ht="9.9499999999999993" customHeight="1" thickTop="1" x14ac:dyDescent="0.15">
      <c r="A13" s="142">
        <v>1</v>
      </c>
      <c r="B13" s="184" t="str">
        <f>IF('１か月目'!B13=0,"",'１か月目'!B13)</f>
        <v>z</v>
      </c>
      <c r="C13" s="17" t="s">
        <v>12</v>
      </c>
      <c r="D13" s="38"/>
      <c r="E13" s="39"/>
      <c r="F13" s="32">
        <f t="shared" ref="F13" si="0">IF($B13="","",(D13-(E13+G13+H13)))</f>
        <v>0</v>
      </c>
      <c r="G13" s="39"/>
      <c r="H13" s="39"/>
      <c r="I13" s="91">
        <f>IF(B13="","",IF((D13-E13)=0,0,ROUNDDOWN(((F13/D13)*100),3)))</f>
        <v>0</v>
      </c>
      <c r="J13" s="93">
        <f>'１か月目'!J13</f>
        <v>0</v>
      </c>
      <c r="K13" s="32">
        <f>IF($B13="","",'７か月目'!K13+(E13+G13+H13))</f>
        <v>0</v>
      </c>
      <c r="L13" s="32">
        <f>IF($B13="","",'７か月目'!L13-D13)</f>
        <v>0</v>
      </c>
      <c r="M13" s="85">
        <f>IF(B13="","",IF((J13-K13)=0,0,ROUNDDOWN((((O13-K13)/J13)*100),3)))</f>
        <v>0</v>
      </c>
      <c r="N13" s="163" t="str">
        <f>IF(B13="","",IF(AND(M13&gt;=80,M14&gt;=80),"可","不可"))</f>
        <v>不可</v>
      </c>
      <c r="O13" s="93">
        <f>'７か月目'!O13+D13</f>
        <v>0</v>
      </c>
      <c r="P13" s="32">
        <f>IF($B13="","",'７か月目'!P13+E13)</f>
        <v>0</v>
      </c>
      <c r="Q13" s="76">
        <f>IF(B13="","",IF(O13-(K13-P13)=0,0,ROUNDDOWN(((O13-K13)/(O13-P13)*100),3)))</f>
        <v>0</v>
      </c>
      <c r="R13" s="136">
        <f>IF(B13="","",IF(Q13+Q14=0,0,ROUNDDOWN((((O13-K13)+(O14-K14))/((O13-P13)+(O14-P14))*100),3)))</f>
        <v>0</v>
      </c>
      <c r="S13" s="167"/>
      <c r="T13" s="165"/>
      <c r="U13" s="166"/>
    </row>
    <row r="14" spans="1:21" ht="9.9499999999999993" customHeight="1" x14ac:dyDescent="0.15">
      <c r="A14" s="143"/>
      <c r="B14" s="178"/>
      <c r="C14" s="18" t="s">
        <v>13</v>
      </c>
      <c r="D14" s="40"/>
      <c r="E14" s="41"/>
      <c r="F14" s="33">
        <f t="shared" ref="F14" si="1">IF($B13="","",(D14-(E14+G14+H14)))</f>
        <v>0</v>
      </c>
      <c r="G14" s="41"/>
      <c r="H14" s="41"/>
      <c r="I14" s="92">
        <f>IF(B13="","",IF((D14-E14)=0,0,ROUNDDOWN(((F14/D14)*100),3)))</f>
        <v>0</v>
      </c>
      <c r="J14" s="94">
        <f>'１か月目'!J14</f>
        <v>0</v>
      </c>
      <c r="K14" s="33">
        <f>IF($B13="","",'７か月目'!K14+(E14+G14+H14))</f>
        <v>0</v>
      </c>
      <c r="L14" s="33">
        <f>IF($B13="","",'７か月目'!L14-D14)</f>
        <v>0</v>
      </c>
      <c r="M14" s="86">
        <f>IF(B13="","",IF((J14-K14)=0,0,ROUNDDOWN((((O14-K14)/J14)*100),3)))</f>
        <v>0</v>
      </c>
      <c r="N14" s="117"/>
      <c r="O14" s="94">
        <f>'７か月目'!O14+D14</f>
        <v>0</v>
      </c>
      <c r="P14" s="33">
        <f>IF($B13="","",'７か月目'!P14+E14)</f>
        <v>0</v>
      </c>
      <c r="Q14" s="77">
        <f>IF(B13="","",IF(O14-(K14-P14)=0,0,ROUNDDOWN(((O14-K14)/(O14-P14)*100),3)))</f>
        <v>0</v>
      </c>
      <c r="R14" s="137"/>
      <c r="S14" s="121"/>
      <c r="T14" s="122"/>
      <c r="U14" s="123"/>
    </row>
    <row r="15" spans="1:21" ht="9.9499999999999993" customHeight="1" x14ac:dyDescent="0.15">
      <c r="A15" s="142">
        <v>2</v>
      </c>
      <c r="B15" s="177" t="str">
        <f>IF('１か月目'!B15=0,"",'１か月目'!B15)</f>
        <v>z</v>
      </c>
      <c r="C15" s="20" t="s">
        <v>12</v>
      </c>
      <c r="D15" s="42">
        <f>IF(B15="",0,D$13)</f>
        <v>0</v>
      </c>
      <c r="E15" s="43"/>
      <c r="F15" s="34">
        <f t="shared" ref="F15" si="2">IF($B15="","",(D15-(E15+G15+H15)))</f>
        <v>0</v>
      </c>
      <c r="G15" s="43"/>
      <c r="H15" s="43"/>
      <c r="I15" s="79">
        <f t="shared" ref="I15" si="3">IF(B15="","",IF((D15-E15)=0,0,ROUNDDOWN(((F15/D15)*100),3)))</f>
        <v>0</v>
      </c>
      <c r="J15" s="95">
        <f>'１か月目'!J15</f>
        <v>0</v>
      </c>
      <c r="K15" s="32">
        <f>IF($B15="","",'７か月目'!K15+(E15+G15+H15))</f>
        <v>0</v>
      </c>
      <c r="L15" s="32">
        <f>IF($B15="","",'７か月目'!L15-D15)</f>
        <v>0</v>
      </c>
      <c r="M15" s="85">
        <f t="shared" ref="M15" si="4">IF(B15="","",IF((J15-K15)=0,0,ROUNDDOWN((((O15-K15)/J15)*100),3)))</f>
        <v>0</v>
      </c>
      <c r="N15" s="116" t="str">
        <f t="shared" ref="N15" si="5">IF(B15="","",IF(AND(M15&gt;=80,M16&gt;=80),"可","不可"))</f>
        <v>不可</v>
      </c>
      <c r="O15" s="95">
        <f>'７か月目'!O15+D15</f>
        <v>0</v>
      </c>
      <c r="P15" s="32">
        <f>IF($B15="","",'７か月目'!P15+E15)</f>
        <v>0</v>
      </c>
      <c r="Q15" s="76">
        <f t="shared" ref="Q15" si="6">IF(B15="","",IF(O15-(K15-P15)=0,0,ROUNDDOWN(((O15-K15)/(O15-P15)*100),3)))</f>
        <v>0</v>
      </c>
      <c r="R15" s="138">
        <f t="shared" ref="R15" si="7">IF(B15="","",IF(Q15+Q16=0,0,ROUNDDOWN((((O15-K15)+(O16-K16))/((O15-P15)+(O16-P16))*100),3)))</f>
        <v>0</v>
      </c>
      <c r="S15" s="118"/>
      <c r="T15" s="119"/>
      <c r="U15" s="120"/>
    </row>
    <row r="16" spans="1:21" ht="9.9499999999999993" customHeight="1" x14ac:dyDescent="0.15">
      <c r="A16" s="143"/>
      <c r="B16" s="178"/>
      <c r="C16" s="109" t="s">
        <v>13</v>
      </c>
      <c r="D16" s="44">
        <f>IF(B15="",0,D$14)</f>
        <v>0</v>
      </c>
      <c r="E16" s="45"/>
      <c r="F16" s="35">
        <f t="shared" ref="F16" si="8">IF($B15="","",(D16-(E16+G16+H16)))</f>
        <v>0</v>
      </c>
      <c r="G16" s="45"/>
      <c r="H16" s="45"/>
      <c r="I16" s="80">
        <f t="shared" ref="I16" si="9">IF(B15="","",IF((D16-E16)=0,0,ROUNDDOWN(((F16/D16)*100),3)))</f>
        <v>0</v>
      </c>
      <c r="J16" s="94">
        <f>'１か月目'!J16</f>
        <v>0</v>
      </c>
      <c r="K16" s="33">
        <f>IF($B15="","",'７か月目'!K16+(E16+G16+H16))</f>
        <v>0</v>
      </c>
      <c r="L16" s="33">
        <f>IF($B15="","",'７か月目'!L16-D16)</f>
        <v>0</v>
      </c>
      <c r="M16" s="87">
        <f t="shared" ref="M16" si="10">IF(B15="","",IF((J16-K16)=0,0,ROUNDDOWN((((O16-K16)/J16)*100),3)))</f>
        <v>0</v>
      </c>
      <c r="N16" s="117"/>
      <c r="O16" s="94">
        <f>'７か月目'!O16+D16</f>
        <v>0</v>
      </c>
      <c r="P16" s="33">
        <f>IF($B15="","",'７か月目'!P16+E16)</f>
        <v>0</v>
      </c>
      <c r="Q16" s="77">
        <f t="shared" ref="Q16" si="11">IF(B15="","",IF(O16-(K16-P16)=0,0,ROUNDDOWN(((O16-K16)/(O16-P16)*100),3)))</f>
        <v>0</v>
      </c>
      <c r="R16" s="139"/>
      <c r="S16" s="121"/>
      <c r="T16" s="122"/>
      <c r="U16" s="123"/>
    </row>
    <row r="17" spans="1:21" ht="9.9499999999999993" customHeight="1" x14ac:dyDescent="0.15">
      <c r="A17" s="142">
        <v>3</v>
      </c>
      <c r="B17" s="177" t="str">
        <f>IF('１か月目'!B17=0,"",'１か月目'!B17)</f>
        <v>z</v>
      </c>
      <c r="C17" s="108" t="s">
        <v>12</v>
      </c>
      <c r="D17" s="46">
        <f>IF(B17="",0,D$13)</f>
        <v>0</v>
      </c>
      <c r="E17" s="47"/>
      <c r="F17" s="36">
        <f t="shared" ref="F17" si="12">IF($B17="","",(D17-(E17+G17+H17)))</f>
        <v>0</v>
      </c>
      <c r="G17" s="47"/>
      <c r="H17" s="47"/>
      <c r="I17" s="81">
        <f t="shared" ref="I17" si="13">IF(B17="","",IF((D17-E17)=0,0,ROUNDDOWN(((F17/D17)*100),3)))</f>
        <v>0</v>
      </c>
      <c r="J17" s="95">
        <f>'１か月目'!J17</f>
        <v>0</v>
      </c>
      <c r="K17" s="32">
        <f>IF($B17="","",'７か月目'!K17+(E17+G17+H17))</f>
        <v>0</v>
      </c>
      <c r="L17" s="32">
        <f>IF($B17="","",'７か月目'!L17-D17)</f>
        <v>0</v>
      </c>
      <c r="M17" s="88">
        <f t="shared" ref="M17" si="14">IF(B17="","",IF((J17-K17)=0,0,ROUNDDOWN((((O17-K17)/J17)*100),3)))</f>
        <v>0</v>
      </c>
      <c r="N17" s="116" t="str">
        <f t="shared" ref="N17" si="15">IF(B17="","",IF(AND(M17&gt;=80,M18&gt;=80),"可","不可"))</f>
        <v>不可</v>
      </c>
      <c r="O17" s="95">
        <f>'７か月目'!O17+D17</f>
        <v>0</v>
      </c>
      <c r="P17" s="32">
        <f>IF($B17="","",'７か月目'!P17+E17)</f>
        <v>0</v>
      </c>
      <c r="Q17" s="76">
        <f t="shared" ref="Q17" si="16">IF(B17="","",IF(O17-(K17-P17)=0,0,ROUNDDOWN(((O17-K17)/(O17-P17)*100),3)))</f>
        <v>0</v>
      </c>
      <c r="R17" s="138">
        <f t="shared" ref="R17" si="17">IF(B17="","",IF(Q17+Q18=0,0,ROUNDDOWN((((O17-K17)+(O18-K18))/((O17-P17)+(O18-P18))*100),3)))</f>
        <v>0</v>
      </c>
      <c r="S17" s="118"/>
      <c r="T17" s="119"/>
      <c r="U17" s="120"/>
    </row>
    <row r="18" spans="1:21" ht="9.9499999999999993" customHeight="1" x14ac:dyDescent="0.15">
      <c r="A18" s="143"/>
      <c r="B18" s="178"/>
      <c r="C18" s="18" t="s">
        <v>13</v>
      </c>
      <c r="D18" s="48">
        <f>IF(B17="",0,D$14)</f>
        <v>0</v>
      </c>
      <c r="E18" s="41"/>
      <c r="F18" s="33">
        <f t="shared" ref="F18" si="18">IF($B17="","",(D18-(E18+G18+H18)))</f>
        <v>0</v>
      </c>
      <c r="G18" s="41"/>
      <c r="H18" s="41"/>
      <c r="I18" s="77">
        <f t="shared" ref="I18" si="19">IF(B17="","",IF((D18-E18)=0,0,ROUNDDOWN(((F18/D18)*100),3)))</f>
        <v>0</v>
      </c>
      <c r="J18" s="94">
        <f>'１か月目'!J18</f>
        <v>0</v>
      </c>
      <c r="K18" s="33">
        <f>IF($B17="","",'７か月目'!K18+(E18+G18+H18))</f>
        <v>0</v>
      </c>
      <c r="L18" s="33">
        <f>IF($B17="","",'７か月目'!L18-D18)</f>
        <v>0</v>
      </c>
      <c r="M18" s="86">
        <f t="shared" ref="M18" si="20">IF(B17="","",IF((J18-K18)=0,0,ROUNDDOWN((((O18-K18)/J18)*100),3)))</f>
        <v>0</v>
      </c>
      <c r="N18" s="117"/>
      <c r="O18" s="94">
        <f>'７か月目'!O18+D18</f>
        <v>0</v>
      </c>
      <c r="P18" s="33">
        <f>IF($B17="","",'７か月目'!P18+E18)</f>
        <v>0</v>
      </c>
      <c r="Q18" s="77">
        <f t="shared" ref="Q18" si="21">IF(B17="","",IF(O18-(K18-P18)=0,0,ROUNDDOWN(((O18-K18)/(O18-P18)*100),3)))</f>
        <v>0</v>
      </c>
      <c r="R18" s="139"/>
      <c r="S18" s="121"/>
      <c r="T18" s="122"/>
      <c r="U18" s="123"/>
    </row>
    <row r="19" spans="1:21" ht="9.9499999999999993" customHeight="1" x14ac:dyDescent="0.15">
      <c r="A19" s="142">
        <v>4</v>
      </c>
      <c r="B19" s="177" t="str">
        <f>IF('１か月目'!B19=0,"",'１か月目'!B19)</f>
        <v/>
      </c>
      <c r="C19" s="20" t="s">
        <v>12</v>
      </c>
      <c r="D19" s="42">
        <f>IF(B19="",0,D$13)</f>
        <v>0</v>
      </c>
      <c r="E19" s="43"/>
      <c r="F19" s="34" t="str">
        <f>IF($B19="","",(D19-(E19+G19+H19)))</f>
        <v/>
      </c>
      <c r="G19" s="43"/>
      <c r="H19" s="43"/>
      <c r="I19" s="79" t="str">
        <f t="shared" ref="I19" si="22">IF(B19="","",IF((D19-E19)=0,0,ROUNDDOWN(((F19/D19)*100),3)))</f>
        <v/>
      </c>
      <c r="J19" s="95" t="str">
        <f>'１か月目'!J19</f>
        <v/>
      </c>
      <c r="K19" s="32" t="str">
        <f>IF($B19="","",'７か月目'!K19+(E19+G19+H19))</f>
        <v/>
      </c>
      <c r="L19" s="32" t="str">
        <f>IF($B19="","",'７か月目'!L19-D19)</f>
        <v/>
      </c>
      <c r="M19" s="85" t="str">
        <f t="shared" ref="M19" si="23">IF(B19="","",IF((J19-K19)=0,0,ROUNDDOWN((((O19-K19)/J19)*100),3)))</f>
        <v/>
      </c>
      <c r="N19" s="116" t="str">
        <f t="shared" ref="N19" si="24">IF(B19="","",IF(AND(M19&gt;=80,M20&gt;=80),"可","不可"))</f>
        <v/>
      </c>
      <c r="O19" s="95">
        <f>'７か月目'!O19+D19</f>
        <v>0</v>
      </c>
      <c r="P19" s="32" t="str">
        <f>IF($B19="","",'７か月目'!P19+E19)</f>
        <v/>
      </c>
      <c r="Q19" s="76" t="str">
        <f t="shared" ref="Q19" si="25">IF(B19="","",IF(O19-(K19-P19)=0,0,ROUNDDOWN(((O19-K19)/(O19-P19)*100),3)))</f>
        <v/>
      </c>
      <c r="R19" s="138" t="str">
        <f t="shared" ref="R19" si="26">IF(B19="","",IF(Q19+Q20=0,0,ROUNDDOWN((((O19-K19)+(O20-K20))/((O19-P19)+(O20-P20))*100),3)))</f>
        <v/>
      </c>
      <c r="S19" s="118"/>
      <c r="T19" s="119"/>
      <c r="U19" s="120"/>
    </row>
    <row r="20" spans="1:21" ht="9.9499999999999993" customHeight="1" x14ac:dyDescent="0.15">
      <c r="A20" s="143"/>
      <c r="B20" s="178"/>
      <c r="C20" s="109" t="s">
        <v>13</v>
      </c>
      <c r="D20" s="44">
        <f>IF(B19="",0,D$14)</f>
        <v>0</v>
      </c>
      <c r="E20" s="45"/>
      <c r="F20" s="35" t="str">
        <f>IF($B19="","",(D20-(E20+G20+H20)))</f>
        <v/>
      </c>
      <c r="G20" s="45"/>
      <c r="H20" s="45"/>
      <c r="I20" s="80" t="str">
        <f t="shared" ref="I20" si="27">IF(B19="","",IF((D20-E20)=0,0,ROUNDDOWN(((F20/D20)*100),3)))</f>
        <v/>
      </c>
      <c r="J20" s="94" t="str">
        <f>'１か月目'!J20</f>
        <v/>
      </c>
      <c r="K20" s="33" t="str">
        <f>IF($B19="","",'７か月目'!K20+(E20+G20+H20))</f>
        <v/>
      </c>
      <c r="L20" s="33" t="str">
        <f>IF($B19="","",'７か月目'!L20-D20)</f>
        <v/>
      </c>
      <c r="M20" s="87" t="str">
        <f t="shared" ref="M20" si="28">IF(B19="","",IF((J20-K20)=0,0,ROUNDDOWN((((O20-K20)/J20)*100),3)))</f>
        <v/>
      </c>
      <c r="N20" s="117"/>
      <c r="O20" s="94">
        <f>'７か月目'!O20+D20</f>
        <v>0</v>
      </c>
      <c r="P20" s="33" t="str">
        <f>IF($B19="","",'７か月目'!P20+E20)</f>
        <v/>
      </c>
      <c r="Q20" s="77" t="str">
        <f t="shared" ref="Q20" si="29">IF(B19="","",IF(O20-(K20-P20)=0,0,ROUNDDOWN(((O20-K20)/(O20-P20)*100),3)))</f>
        <v/>
      </c>
      <c r="R20" s="139"/>
      <c r="S20" s="121"/>
      <c r="T20" s="122"/>
      <c r="U20" s="123"/>
    </row>
    <row r="21" spans="1:21" ht="9.9499999999999993" customHeight="1" x14ac:dyDescent="0.15">
      <c r="A21" s="142">
        <v>5</v>
      </c>
      <c r="B21" s="177" t="str">
        <f>IF('１か月目'!B21=0,"",'１か月目'!B21)</f>
        <v/>
      </c>
      <c r="C21" s="108" t="s">
        <v>12</v>
      </c>
      <c r="D21" s="46">
        <f>IF(B21="",0,D$13)</f>
        <v>0</v>
      </c>
      <c r="E21" s="47"/>
      <c r="F21" s="36" t="str">
        <f t="shared" ref="F21" si="30">IF($B21="","",(D21-(E21+G21+H21)))</f>
        <v/>
      </c>
      <c r="G21" s="47"/>
      <c r="H21" s="47"/>
      <c r="I21" s="81" t="str">
        <f t="shared" ref="I21" si="31">IF(B21="","",IF((D21-E21)=0,0,ROUNDDOWN(((F21/D21)*100),3)))</f>
        <v/>
      </c>
      <c r="J21" s="95" t="str">
        <f>'１か月目'!J21</f>
        <v/>
      </c>
      <c r="K21" s="32" t="str">
        <f>IF($B21="","",'７か月目'!K21+(E21+G21+H21))</f>
        <v/>
      </c>
      <c r="L21" s="32" t="str">
        <f>IF($B21="","",'７か月目'!L21-D21)</f>
        <v/>
      </c>
      <c r="M21" s="88" t="str">
        <f t="shared" ref="M21" si="32">IF(B21="","",IF((J21-K21)=0,0,ROUNDDOWN((((O21-K21)/J21)*100),3)))</f>
        <v/>
      </c>
      <c r="N21" s="116" t="str">
        <f t="shared" ref="N21" si="33">IF(B21="","",IF(AND(M21&gt;=80,M22&gt;=80),"可","不可"))</f>
        <v/>
      </c>
      <c r="O21" s="95">
        <f>'７か月目'!O21+D21</f>
        <v>0</v>
      </c>
      <c r="P21" s="32" t="str">
        <f>IF($B21="","",'７か月目'!P21+E21)</f>
        <v/>
      </c>
      <c r="Q21" s="76" t="str">
        <f t="shared" ref="Q21" si="34">IF(B21="","",IF(O21-(K21-P21)=0,0,ROUNDDOWN(((O21-K21)/(O21-P21)*100),3)))</f>
        <v/>
      </c>
      <c r="R21" s="138" t="str">
        <f t="shared" ref="R21" si="35">IF(B21="","",IF(Q21+Q22=0,0,ROUNDDOWN((((O21-K21)+(O22-K22))/((O21-P21)+(O22-P22))*100),3)))</f>
        <v/>
      </c>
      <c r="S21" s="118"/>
      <c r="T21" s="119"/>
      <c r="U21" s="120"/>
    </row>
    <row r="22" spans="1:21" ht="9.9499999999999993" customHeight="1" x14ac:dyDescent="0.15">
      <c r="A22" s="143"/>
      <c r="B22" s="178"/>
      <c r="C22" s="18" t="s">
        <v>13</v>
      </c>
      <c r="D22" s="48">
        <f>IF(B21="",0,D$14)</f>
        <v>0</v>
      </c>
      <c r="E22" s="41"/>
      <c r="F22" s="33" t="str">
        <f t="shared" ref="F22" si="36">IF($B21="","",(D22-(E22+G22+H22)))</f>
        <v/>
      </c>
      <c r="G22" s="41"/>
      <c r="H22" s="41"/>
      <c r="I22" s="77" t="str">
        <f t="shared" ref="I22" si="37">IF(B21="","",IF((D22-E22)=0,0,ROUNDDOWN(((F22/D22)*100),3)))</f>
        <v/>
      </c>
      <c r="J22" s="94" t="str">
        <f>'１か月目'!J22</f>
        <v/>
      </c>
      <c r="K22" s="33" t="str">
        <f>IF($B21="","",'７か月目'!K22+(E22+G22+H22))</f>
        <v/>
      </c>
      <c r="L22" s="33" t="str">
        <f>IF($B21="","",'７か月目'!L22-D22)</f>
        <v/>
      </c>
      <c r="M22" s="86" t="str">
        <f t="shared" ref="M22" si="38">IF(B21="","",IF((J22-K22)=0,0,ROUNDDOWN((((O22-K22)/J22)*100),3)))</f>
        <v/>
      </c>
      <c r="N22" s="117"/>
      <c r="O22" s="94">
        <f>'７か月目'!O22+D22</f>
        <v>0</v>
      </c>
      <c r="P22" s="33" t="str">
        <f>IF($B21="","",'７か月目'!P22+E22)</f>
        <v/>
      </c>
      <c r="Q22" s="77" t="str">
        <f t="shared" ref="Q22" si="39">IF(B21="","",IF(O22-(K22-P22)=0,0,ROUNDDOWN(((O22-K22)/(O22-P22)*100),3)))</f>
        <v/>
      </c>
      <c r="R22" s="139"/>
      <c r="S22" s="121"/>
      <c r="T22" s="122"/>
      <c r="U22" s="123"/>
    </row>
    <row r="23" spans="1:21" ht="9.9499999999999993" customHeight="1" x14ac:dyDescent="0.15">
      <c r="A23" s="142">
        <v>6</v>
      </c>
      <c r="B23" s="177" t="str">
        <f>IF('１か月目'!B23=0,"",'１か月目'!B23)</f>
        <v/>
      </c>
      <c r="C23" s="20" t="s">
        <v>12</v>
      </c>
      <c r="D23" s="42">
        <f>IF(B23="",0,D$13)</f>
        <v>0</v>
      </c>
      <c r="E23" s="43"/>
      <c r="F23" s="34" t="str">
        <f t="shared" ref="F23" si="40">IF($B23="","",(D23-(E23+G23+H23)))</f>
        <v/>
      </c>
      <c r="G23" s="43"/>
      <c r="H23" s="43"/>
      <c r="I23" s="79" t="str">
        <f t="shared" ref="I23" si="41">IF(B23="","",IF((D23-E23)=0,0,ROUNDDOWN(((F23/D23)*100),3)))</f>
        <v/>
      </c>
      <c r="J23" s="95" t="str">
        <f>'１か月目'!J23</f>
        <v/>
      </c>
      <c r="K23" s="32" t="str">
        <f>IF($B23="","",'７か月目'!K23+(E23+G23+H23))</f>
        <v/>
      </c>
      <c r="L23" s="32" t="str">
        <f>IF($B23="","",'７か月目'!L23-D23)</f>
        <v/>
      </c>
      <c r="M23" s="85" t="str">
        <f t="shared" ref="M23" si="42">IF(B23="","",IF((J23-K23)=0,0,ROUNDDOWN((((O23-K23)/J23)*100),3)))</f>
        <v/>
      </c>
      <c r="N23" s="116" t="str">
        <f t="shared" ref="N23" si="43">IF(B23="","",IF(AND(M23&gt;=80,M24&gt;=80),"可","不可"))</f>
        <v/>
      </c>
      <c r="O23" s="95">
        <f>'７か月目'!O23+D23</f>
        <v>0</v>
      </c>
      <c r="P23" s="32" t="str">
        <f>IF($B23="","",'７か月目'!P23+E23)</f>
        <v/>
      </c>
      <c r="Q23" s="76" t="str">
        <f t="shared" ref="Q23" si="44">IF(B23="","",IF(O23-(K23-P23)=0,0,ROUNDDOWN(((O23-K23)/(O23-P23)*100),3)))</f>
        <v/>
      </c>
      <c r="R23" s="138" t="str">
        <f t="shared" ref="R23" si="45">IF(B23="","",IF(Q23+Q24=0,0,ROUNDDOWN((((O23-K23)+(O24-K24))/((O23-P23)+(O24-P24))*100),3)))</f>
        <v/>
      </c>
      <c r="S23" s="118"/>
      <c r="T23" s="119"/>
      <c r="U23" s="120"/>
    </row>
    <row r="24" spans="1:21" ht="9.9499999999999993" customHeight="1" x14ac:dyDescent="0.15">
      <c r="A24" s="143"/>
      <c r="B24" s="178"/>
      <c r="C24" s="109" t="s">
        <v>13</v>
      </c>
      <c r="D24" s="44">
        <f>IF(B23="",0,D$14)</f>
        <v>0</v>
      </c>
      <c r="E24" s="45"/>
      <c r="F24" s="35" t="str">
        <f t="shared" ref="F24" si="46">IF($B23="","",(D24-(E24+G24+H24)))</f>
        <v/>
      </c>
      <c r="G24" s="45"/>
      <c r="H24" s="45"/>
      <c r="I24" s="80" t="str">
        <f t="shared" ref="I24" si="47">IF(B23="","",IF((D24-E24)=0,0,ROUNDDOWN(((F24/D24)*100),3)))</f>
        <v/>
      </c>
      <c r="J24" s="94" t="str">
        <f>'１か月目'!J24</f>
        <v/>
      </c>
      <c r="K24" s="33" t="str">
        <f>IF($B23="","",'７か月目'!K24+(E24+G24+H24))</f>
        <v/>
      </c>
      <c r="L24" s="33" t="str">
        <f>IF($B23="","",'７か月目'!L24-D24)</f>
        <v/>
      </c>
      <c r="M24" s="87" t="str">
        <f t="shared" ref="M24" si="48">IF(B23="","",IF((J24-K24)=0,0,ROUNDDOWN((((O24-K24)/J24)*100),3)))</f>
        <v/>
      </c>
      <c r="N24" s="117"/>
      <c r="O24" s="94">
        <f>'７か月目'!O24+D24</f>
        <v>0</v>
      </c>
      <c r="P24" s="33" t="str">
        <f>IF($B23="","",'７か月目'!P24+E24)</f>
        <v/>
      </c>
      <c r="Q24" s="77" t="str">
        <f t="shared" ref="Q24" si="49">IF(B23="","",IF(O24-(K24-P24)=0,0,ROUNDDOWN(((O24-K24)/(O24-P24)*100),3)))</f>
        <v/>
      </c>
      <c r="R24" s="139"/>
      <c r="S24" s="121"/>
      <c r="T24" s="122"/>
      <c r="U24" s="123"/>
    </row>
    <row r="25" spans="1:21" ht="9.9499999999999993" customHeight="1" x14ac:dyDescent="0.15">
      <c r="A25" s="142">
        <v>7</v>
      </c>
      <c r="B25" s="177" t="str">
        <f>IF('１か月目'!B25=0,"",'１か月目'!B25)</f>
        <v/>
      </c>
      <c r="C25" s="108" t="s">
        <v>12</v>
      </c>
      <c r="D25" s="46">
        <f>IF(B25="",0,D$13)</f>
        <v>0</v>
      </c>
      <c r="E25" s="47"/>
      <c r="F25" s="36" t="str">
        <f t="shared" ref="F25" si="50">IF($B25="","",(D25-(E25+G25+H25)))</f>
        <v/>
      </c>
      <c r="G25" s="47"/>
      <c r="H25" s="47"/>
      <c r="I25" s="81" t="str">
        <f t="shared" ref="I25" si="51">IF(B25="","",IF((D25-E25)=0,0,ROUNDDOWN(((F25/D25)*100),3)))</f>
        <v/>
      </c>
      <c r="J25" s="95" t="str">
        <f>'１か月目'!J25</f>
        <v/>
      </c>
      <c r="K25" s="32" t="str">
        <f>IF($B25="","",'７か月目'!K25+(E25+G25+H25))</f>
        <v/>
      </c>
      <c r="L25" s="32" t="str">
        <f>IF($B25="","",'７か月目'!L25-D25)</f>
        <v/>
      </c>
      <c r="M25" s="88" t="str">
        <f t="shared" ref="M25" si="52">IF(B25="","",IF((J25-K25)=0,0,ROUNDDOWN((((O25-K25)/J25)*100),3)))</f>
        <v/>
      </c>
      <c r="N25" s="116" t="str">
        <f t="shared" ref="N25" si="53">IF(B25="","",IF(AND(M25&gt;=80,M26&gt;=80),"可","不可"))</f>
        <v/>
      </c>
      <c r="O25" s="95">
        <f>'７か月目'!O25+D25</f>
        <v>0</v>
      </c>
      <c r="P25" s="32" t="str">
        <f>IF($B25="","",'７か月目'!P25+E25)</f>
        <v/>
      </c>
      <c r="Q25" s="76" t="str">
        <f t="shared" ref="Q25" si="54">IF(B25="","",IF(O25-(K25-P25)=0,0,ROUNDDOWN(((O25-K25)/(O25-P25)*100),3)))</f>
        <v/>
      </c>
      <c r="R25" s="138" t="str">
        <f t="shared" ref="R25" si="55">IF(B25="","",IF(Q25+Q26=0,0,ROUNDDOWN((((O25-K25)+(O26-K26))/((O25-P25)+(O26-P26))*100),3)))</f>
        <v/>
      </c>
      <c r="S25" s="118"/>
      <c r="T25" s="119"/>
      <c r="U25" s="120"/>
    </row>
    <row r="26" spans="1:21" ht="9.9499999999999993" customHeight="1" x14ac:dyDescent="0.15">
      <c r="A26" s="143"/>
      <c r="B26" s="178"/>
      <c r="C26" s="18" t="s">
        <v>13</v>
      </c>
      <c r="D26" s="48">
        <f>IF(B25="",0,D$14)</f>
        <v>0</v>
      </c>
      <c r="E26" s="41"/>
      <c r="F26" s="33" t="str">
        <f t="shared" ref="F26" si="56">IF($B25="","",(D26-(E26+G26+H26)))</f>
        <v/>
      </c>
      <c r="G26" s="41"/>
      <c r="H26" s="41"/>
      <c r="I26" s="77" t="str">
        <f t="shared" ref="I26" si="57">IF(B25="","",IF((D26-E26)=0,0,ROUNDDOWN(((F26/D26)*100),3)))</f>
        <v/>
      </c>
      <c r="J26" s="94" t="str">
        <f>'１か月目'!J26</f>
        <v/>
      </c>
      <c r="K26" s="33" t="str">
        <f>IF($B25="","",'７か月目'!K26+(E26+G26+H26))</f>
        <v/>
      </c>
      <c r="L26" s="33" t="str">
        <f>IF($B25="","",'７か月目'!L26-D26)</f>
        <v/>
      </c>
      <c r="M26" s="86" t="str">
        <f t="shared" ref="M26" si="58">IF(B25="","",IF((J26-K26)=0,0,ROUNDDOWN((((O26-K26)/J26)*100),3)))</f>
        <v/>
      </c>
      <c r="N26" s="117"/>
      <c r="O26" s="94">
        <f>'７か月目'!O26+D26</f>
        <v>0</v>
      </c>
      <c r="P26" s="33" t="str">
        <f>IF($B25="","",'７か月目'!P26+E26)</f>
        <v/>
      </c>
      <c r="Q26" s="77" t="str">
        <f t="shared" ref="Q26" si="59">IF(B25="","",IF(O26-(K26-P26)=0,0,ROUNDDOWN(((O26-K26)/(O26-P26)*100),3)))</f>
        <v/>
      </c>
      <c r="R26" s="139"/>
      <c r="S26" s="121"/>
      <c r="T26" s="122"/>
      <c r="U26" s="123"/>
    </row>
    <row r="27" spans="1:21" ht="9.9499999999999993" customHeight="1" x14ac:dyDescent="0.15">
      <c r="A27" s="142">
        <v>8</v>
      </c>
      <c r="B27" s="177" t="str">
        <f>IF('１か月目'!B27=0,"",'１か月目'!B27)</f>
        <v/>
      </c>
      <c r="C27" s="20" t="s">
        <v>12</v>
      </c>
      <c r="D27" s="42">
        <f>IF(B27="",0,D$13)</f>
        <v>0</v>
      </c>
      <c r="E27" s="43"/>
      <c r="F27" s="34" t="str">
        <f t="shared" ref="F27" si="60">IF($B27="","",(D27-(E27+G27+H27)))</f>
        <v/>
      </c>
      <c r="G27" s="43"/>
      <c r="H27" s="43"/>
      <c r="I27" s="79" t="str">
        <f t="shared" ref="I27" si="61">IF(B27="","",IF((D27-E27)=0,0,ROUNDDOWN(((F27/D27)*100),3)))</f>
        <v/>
      </c>
      <c r="J27" s="95" t="str">
        <f>'１か月目'!J27</f>
        <v/>
      </c>
      <c r="K27" s="32" t="str">
        <f>IF($B27="","",'７か月目'!K27+(E27+G27+H27))</f>
        <v/>
      </c>
      <c r="L27" s="32" t="str">
        <f>IF($B27="","",'７か月目'!L27-D27)</f>
        <v/>
      </c>
      <c r="M27" s="85" t="str">
        <f t="shared" ref="M27" si="62">IF(B27="","",IF((J27-K27)=0,0,ROUNDDOWN((((O27-K27)/J27)*100),3)))</f>
        <v/>
      </c>
      <c r="N27" s="116" t="str">
        <f t="shared" ref="N27" si="63">IF(B27="","",IF(AND(M27&gt;=80,M28&gt;=80),"可","不可"))</f>
        <v/>
      </c>
      <c r="O27" s="95">
        <f>'７か月目'!O27+D27</f>
        <v>0</v>
      </c>
      <c r="P27" s="32" t="str">
        <f>IF($B27="","",'７か月目'!P27+E27)</f>
        <v/>
      </c>
      <c r="Q27" s="76" t="str">
        <f t="shared" ref="Q27" si="64">IF(B27="","",IF(O27-(K27-P27)=0,0,ROUNDDOWN(((O27-K27)/(O27-P27)*100),3)))</f>
        <v/>
      </c>
      <c r="R27" s="138" t="str">
        <f t="shared" ref="R27" si="65">IF(B27="","",IF(Q27+Q28=0,0,ROUNDDOWN((((O27-K27)+(O28-K28))/((O27-P27)+(O28-P28))*100),3)))</f>
        <v/>
      </c>
      <c r="S27" s="118"/>
      <c r="T27" s="119"/>
      <c r="U27" s="120"/>
    </row>
    <row r="28" spans="1:21" ht="9.9499999999999993" customHeight="1" x14ac:dyDescent="0.15">
      <c r="A28" s="143"/>
      <c r="B28" s="178"/>
      <c r="C28" s="109" t="s">
        <v>13</v>
      </c>
      <c r="D28" s="44">
        <f>IF(B27="",0,D$14)</f>
        <v>0</v>
      </c>
      <c r="E28" s="45"/>
      <c r="F28" s="35" t="str">
        <f t="shared" ref="F28" si="66">IF($B27="","",(D28-(E28+G28+H28)))</f>
        <v/>
      </c>
      <c r="G28" s="45"/>
      <c r="H28" s="45"/>
      <c r="I28" s="80" t="str">
        <f t="shared" ref="I28" si="67">IF(B27="","",IF((D28-E28)=0,0,ROUNDDOWN(((F28/D28)*100),3)))</f>
        <v/>
      </c>
      <c r="J28" s="94" t="str">
        <f>'１か月目'!J28</f>
        <v/>
      </c>
      <c r="K28" s="33" t="str">
        <f>IF($B27="","",'７か月目'!K28+(E28+G28+H28))</f>
        <v/>
      </c>
      <c r="L28" s="33" t="str">
        <f>IF($B27="","",'７か月目'!L28-D28)</f>
        <v/>
      </c>
      <c r="M28" s="87" t="str">
        <f t="shared" ref="M28" si="68">IF(B27="","",IF((J28-K28)=0,0,ROUNDDOWN((((O28-K28)/J28)*100),3)))</f>
        <v/>
      </c>
      <c r="N28" s="117"/>
      <c r="O28" s="94">
        <f>'７か月目'!O28+D28</f>
        <v>0</v>
      </c>
      <c r="P28" s="33" t="str">
        <f>IF($B27="","",'７か月目'!P28+E28)</f>
        <v/>
      </c>
      <c r="Q28" s="77" t="str">
        <f t="shared" ref="Q28" si="69">IF(B27="","",IF(O28-(K28-P28)=0,0,ROUNDDOWN(((O28-K28)/(O28-P28)*100),3)))</f>
        <v/>
      </c>
      <c r="R28" s="139"/>
      <c r="S28" s="121"/>
      <c r="T28" s="122"/>
      <c r="U28" s="123"/>
    </row>
    <row r="29" spans="1:21" ht="9.9499999999999993" customHeight="1" x14ac:dyDescent="0.15">
      <c r="A29" s="142">
        <v>9</v>
      </c>
      <c r="B29" s="177" t="str">
        <f>IF('１か月目'!B29=0,"",'１か月目'!B29)</f>
        <v/>
      </c>
      <c r="C29" s="108" t="s">
        <v>12</v>
      </c>
      <c r="D29" s="46">
        <f>IF(B29="",0,D$13)</f>
        <v>0</v>
      </c>
      <c r="E29" s="47"/>
      <c r="F29" s="36" t="str">
        <f t="shared" ref="F29" si="70">IF($B29="","",(D29-(E29+G29+H29)))</f>
        <v/>
      </c>
      <c r="G29" s="47"/>
      <c r="H29" s="47"/>
      <c r="I29" s="81" t="str">
        <f t="shared" ref="I29" si="71">IF(B29="","",IF((D29-E29)=0,0,ROUNDDOWN(((F29/D29)*100),3)))</f>
        <v/>
      </c>
      <c r="J29" s="95" t="str">
        <f>'１か月目'!J29</f>
        <v/>
      </c>
      <c r="K29" s="32" t="str">
        <f>IF($B29="","",'７か月目'!K29+(E29+G29+H29))</f>
        <v/>
      </c>
      <c r="L29" s="32" t="str">
        <f>IF($B29="","",'７か月目'!L29-D29)</f>
        <v/>
      </c>
      <c r="M29" s="88" t="str">
        <f t="shared" ref="M29" si="72">IF(B29="","",IF((J29-K29)=0,0,ROUNDDOWN((((O29-K29)/J29)*100),3)))</f>
        <v/>
      </c>
      <c r="N29" s="116" t="str">
        <f t="shared" ref="N29" si="73">IF(B29="","",IF(AND(M29&gt;=80,M30&gt;=80),"可","不可"))</f>
        <v/>
      </c>
      <c r="O29" s="95">
        <f>'７か月目'!O29+D29</f>
        <v>0</v>
      </c>
      <c r="P29" s="32" t="str">
        <f>IF($B29="","",'７か月目'!P29+E29)</f>
        <v/>
      </c>
      <c r="Q29" s="76" t="str">
        <f t="shared" ref="Q29" si="74">IF(B29="","",IF(O29-(K29-P29)=0,0,ROUNDDOWN(((O29-K29)/(O29-P29)*100),3)))</f>
        <v/>
      </c>
      <c r="R29" s="138" t="str">
        <f t="shared" ref="R29" si="75">IF(B29="","",IF(Q29+Q30=0,0,ROUNDDOWN((((O29-K29)+(O30-K30))/((O29-P29)+(O30-P30))*100),3)))</f>
        <v/>
      </c>
      <c r="S29" s="118"/>
      <c r="T29" s="119"/>
      <c r="U29" s="120"/>
    </row>
    <row r="30" spans="1:21" ht="9.9499999999999993" customHeight="1" x14ac:dyDescent="0.15">
      <c r="A30" s="143"/>
      <c r="B30" s="178"/>
      <c r="C30" s="18" t="s">
        <v>13</v>
      </c>
      <c r="D30" s="48">
        <f>IF(B29="",0,D$14)</f>
        <v>0</v>
      </c>
      <c r="E30" s="41"/>
      <c r="F30" s="33" t="str">
        <f t="shared" ref="F30" si="76">IF($B29="","",(D30-(E30+G30+H30)))</f>
        <v/>
      </c>
      <c r="G30" s="41"/>
      <c r="H30" s="41"/>
      <c r="I30" s="77" t="str">
        <f t="shared" ref="I30" si="77">IF(B29="","",IF((D30-E30)=0,0,ROUNDDOWN(((F30/D30)*100),3)))</f>
        <v/>
      </c>
      <c r="J30" s="94" t="str">
        <f>'１か月目'!J30</f>
        <v/>
      </c>
      <c r="K30" s="33" t="str">
        <f>IF($B29="","",'７か月目'!K30+(E30+G30+H30))</f>
        <v/>
      </c>
      <c r="L30" s="33" t="str">
        <f>IF($B29="","",'７か月目'!L30-D30)</f>
        <v/>
      </c>
      <c r="M30" s="86" t="str">
        <f t="shared" ref="M30" si="78">IF(B29="","",IF((J30-K30)=0,0,ROUNDDOWN((((O30-K30)/J30)*100),3)))</f>
        <v/>
      </c>
      <c r="N30" s="117"/>
      <c r="O30" s="94">
        <f>'７か月目'!O30+D30</f>
        <v>0</v>
      </c>
      <c r="P30" s="33" t="str">
        <f>IF($B29="","",'７か月目'!P30+E30)</f>
        <v/>
      </c>
      <c r="Q30" s="77" t="str">
        <f t="shared" ref="Q30" si="79">IF(B29="","",IF(O30-(K30-P30)=0,0,ROUNDDOWN(((O30-K30)/(O30-P30)*100),3)))</f>
        <v/>
      </c>
      <c r="R30" s="139"/>
      <c r="S30" s="121"/>
      <c r="T30" s="122"/>
      <c r="U30" s="123"/>
    </row>
    <row r="31" spans="1:21" ht="9.9499999999999993" customHeight="1" x14ac:dyDescent="0.15">
      <c r="A31" s="142">
        <v>10</v>
      </c>
      <c r="B31" s="177" t="str">
        <f>IF('１か月目'!B31=0,"",'１か月目'!B31)</f>
        <v/>
      </c>
      <c r="C31" s="20" t="s">
        <v>12</v>
      </c>
      <c r="D31" s="42">
        <f>IF(B31="",0,D$13)</f>
        <v>0</v>
      </c>
      <c r="E31" s="43"/>
      <c r="F31" s="34" t="str">
        <f t="shared" ref="F31" si="80">IF($B31="","",(D31-(E31+G31+H31)))</f>
        <v/>
      </c>
      <c r="G31" s="43"/>
      <c r="H31" s="43"/>
      <c r="I31" s="79" t="str">
        <f t="shared" ref="I31" si="81">IF(B31="","",IF((D31-E31)=0,0,ROUNDDOWN(((F31/D31)*100),3)))</f>
        <v/>
      </c>
      <c r="J31" s="95" t="str">
        <f>'１か月目'!J31</f>
        <v/>
      </c>
      <c r="K31" s="32" t="str">
        <f>IF($B31="","",'７か月目'!K31+(E31+G31+H31))</f>
        <v/>
      </c>
      <c r="L31" s="32" t="str">
        <f>IF($B31="","",'７か月目'!L31-D31)</f>
        <v/>
      </c>
      <c r="M31" s="85" t="str">
        <f t="shared" ref="M31" si="82">IF(B31="","",IF((J31-K31)=0,0,ROUNDDOWN((((O31-K31)/J31)*100),3)))</f>
        <v/>
      </c>
      <c r="N31" s="116" t="str">
        <f t="shared" ref="N31" si="83">IF(B31="","",IF(AND(M31&gt;=80,M32&gt;=80),"可","不可"))</f>
        <v/>
      </c>
      <c r="O31" s="95">
        <f>'７か月目'!O31+D31</f>
        <v>0</v>
      </c>
      <c r="P31" s="32" t="str">
        <f>IF($B31="","",'７か月目'!P31+E31)</f>
        <v/>
      </c>
      <c r="Q31" s="76" t="str">
        <f t="shared" ref="Q31" si="84">IF(B31="","",IF(O31-(K31-P31)=0,0,ROUNDDOWN(((O31-K31)/(O31-P31)*100),3)))</f>
        <v/>
      </c>
      <c r="R31" s="138" t="str">
        <f t="shared" ref="R31" si="85">IF(B31="","",IF(Q31+Q32=0,0,ROUNDDOWN((((O31-K31)+(O32-K32))/((O31-P31)+(O32-P32))*100),3)))</f>
        <v/>
      </c>
      <c r="S31" s="118"/>
      <c r="T31" s="119"/>
      <c r="U31" s="120"/>
    </row>
    <row r="32" spans="1:21" ht="9.9499999999999993" customHeight="1" x14ac:dyDescent="0.15">
      <c r="A32" s="143"/>
      <c r="B32" s="178"/>
      <c r="C32" s="109" t="s">
        <v>13</v>
      </c>
      <c r="D32" s="44">
        <f>IF(B31="",0,D$14)</f>
        <v>0</v>
      </c>
      <c r="E32" s="45"/>
      <c r="F32" s="35" t="str">
        <f t="shared" ref="F32" si="86">IF($B31="","",(D32-(E32+G32+H32)))</f>
        <v/>
      </c>
      <c r="G32" s="45"/>
      <c r="H32" s="45"/>
      <c r="I32" s="80" t="str">
        <f t="shared" ref="I32" si="87">IF(B31="","",IF((D32-E32)=0,0,ROUNDDOWN(((F32/D32)*100),3)))</f>
        <v/>
      </c>
      <c r="J32" s="94" t="str">
        <f>'１か月目'!J32</f>
        <v/>
      </c>
      <c r="K32" s="33" t="str">
        <f>IF($B31="","",'７か月目'!K32+(E32+G32+H32))</f>
        <v/>
      </c>
      <c r="L32" s="33" t="str">
        <f>IF($B31="","",'７か月目'!L32-D32)</f>
        <v/>
      </c>
      <c r="M32" s="87" t="str">
        <f t="shared" ref="M32" si="88">IF(B31="","",IF((J32-K32)=0,0,ROUNDDOWN((((O32-K32)/J32)*100),3)))</f>
        <v/>
      </c>
      <c r="N32" s="117"/>
      <c r="O32" s="94">
        <f>'７か月目'!O32+D32</f>
        <v>0</v>
      </c>
      <c r="P32" s="33" t="str">
        <f>IF($B31="","",'７か月目'!P32+E32)</f>
        <v/>
      </c>
      <c r="Q32" s="77" t="str">
        <f t="shared" ref="Q32" si="89">IF(B31="","",IF(O32-(K32-P32)=0,0,ROUNDDOWN(((O32-K32)/(O32-P32)*100),3)))</f>
        <v/>
      </c>
      <c r="R32" s="139"/>
      <c r="S32" s="121"/>
      <c r="T32" s="122"/>
      <c r="U32" s="123"/>
    </row>
    <row r="33" spans="1:21" ht="9.9499999999999993" customHeight="1" x14ac:dyDescent="0.15">
      <c r="A33" s="142">
        <v>11</v>
      </c>
      <c r="B33" s="177" t="str">
        <f>IF('１か月目'!B33=0,"",'１か月目'!B33)</f>
        <v/>
      </c>
      <c r="C33" s="108" t="s">
        <v>12</v>
      </c>
      <c r="D33" s="46">
        <f>IF(B33="",0,D$13)</f>
        <v>0</v>
      </c>
      <c r="E33" s="47"/>
      <c r="F33" s="36" t="str">
        <f t="shared" ref="F33" si="90">IF($B33="","",(D33-(E33+G33+H33)))</f>
        <v/>
      </c>
      <c r="G33" s="47"/>
      <c r="H33" s="47"/>
      <c r="I33" s="81" t="str">
        <f t="shared" ref="I33" si="91">IF(B33="","",IF((D33-E33)=0,0,ROUNDDOWN(((F33/D33)*100),3)))</f>
        <v/>
      </c>
      <c r="J33" s="95" t="str">
        <f>'１か月目'!J33</f>
        <v/>
      </c>
      <c r="K33" s="32" t="str">
        <f>IF($B33="","",'７か月目'!K33+(E33+G33+H33))</f>
        <v/>
      </c>
      <c r="L33" s="32" t="str">
        <f>IF($B33="","",'７か月目'!L33-D33)</f>
        <v/>
      </c>
      <c r="M33" s="88" t="str">
        <f t="shared" ref="M33" si="92">IF(B33="","",IF((J33-K33)=0,0,ROUNDDOWN((((O33-K33)/J33)*100),3)))</f>
        <v/>
      </c>
      <c r="N33" s="116" t="str">
        <f t="shared" ref="N33" si="93">IF(B33="","",IF(AND(M33&gt;=80,M34&gt;=80),"可","不可"))</f>
        <v/>
      </c>
      <c r="O33" s="95">
        <f>'７か月目'!O33+D33</f>
        <v>0</v>
      </c>
      <c r="P33" s="32" t="str">
        <f>IF($B33="","",'７か月目'!P33+E33)</f>
        <v/>
      </c>
      <c r="Q33" s="76" t="str">
        <f t="shared" ref="Q33" si="94">IF(B33="","",IF(O33-(K33-P33)=0,0,ROUNDDOWN(((O33-K33)/(O33-P33)*100),3)))</f>
        <v/>
      </c>
      <c r="R33" s="138" t="str">
        <f t="shared" ref="R33" si="95">IF(B33="","",IF(Q33+Q34=0,0,ROUNDDOWN((((O33-K33)+(O34-K34))/((O33-P33)+(O34-P34))*100),3)))</f>
        <v/>
      </c>
      <c r="S33" s="118"/>
      <c r="T33" s="119"/>
      <c r="U33" s="120"/>
    </row>
    <row r="34" spans="1:21" ht="9.9499999999999993" customHeight="1" x14ac:dyDescent="0.15">
      <c r="A34" s="143"/>
      <c r="B34" s="178"/>
      <c r="C34" s="18" t="s">
        <v>13</v>
      </c>
      <c r="D34" s="48">
        <f>IF(B33="",0,D$14)</f>
        <v>0</v>
      </c>
      <c r="E34" s="41"/>
      <c r="F34" s="33" t="str">
        <f t="shared" ref="F34" si="96">IF($B33="","",(D34-(E34+G34+H34)))</f>
        <v/>
      </c>
      <c r="G34" s="41"/>
      <c r="H34" s="41"/>
      <c r="I34" s="77" t="str">
        <f t="shared" ref="I34" si="97">IF(B33="","",IF((D34-E34)=0,0,ROUNDDOWN(((F34/D34)*100),3)))</f>
        <v/>
      </c>
      <c r="J34" s="94" t="str">
        <f>'１か月目'!J34</f>
        <v/>
      </c>
      <c r="K34" s="33" t="str">
        <f>IF($B33="","",'７か月目'!K34+(E34+G34+H34))</f>
        <v/>
      </c>
      <c r="L34" s="33" t="str">
        <f>IF($B33="","",'７か月目'!L34-D34)</f>
        <v/>
      </c>
      <c r="M34" s="86" t="str">
        <f t="shared" ref="M34" si="98">IF(B33="","",IF((J34-K34)=0,0,ROUNDDOWN((((O34-K34)/J34)*100),3)))</f>
        <v/>
      </c>
      <c r="N34" s="117"/>
      <c r="O34" s="94">
        <f>'７か月目'!O34+D34</f>
        <v>0</v>
      </c>
      <c r="P34" s="33" t="str">
        <f>IF($B33="","",'７か月目'!P34+E34)</f>
        <v/>
      </c>
      <c r="Q34" s="77" t="str">
        <f t="shared" ref="Q34" si="99">IF(B33="","",IF(O34-(K34-P34)=0,0,ROUNDDOWN(((O34-K34)/(O34-P34)*100),3)))</f>
        <v/>
      </c>
      <c r="R34" s="139"/>
      <c r="S34" s="121"/>
      <c r="T34" s="122"/>
      <c r="U34" s="123"/>
    </row>
    <row r="35" spans="1:21" ht="9.9499999999999993" customHeight="1" x14ac:dyDescent="0.15">
      <c r="A35" s="142">
        <v>12</v>
      </c>
      <c r="B35" s="177" t="str">
        <f>IF('１か月目'!B35=0,"",'１か月目'!B35)</f>
        <v/>
      </c>
      <c r="C35" s="20" t="s">
        <v>12</v>
      </c>
      <c r="D35" s="42">
        <f>IF(B35="",0,D$13)</f>
        <v>0</v>
      </c>
      <c r="E35" s="43"/>
      <c r="F35" s="34" t="str">
        <f t="shared" ref="F35" si="100">IF($B35="","",(D35-(E35+G35+H35)))</f>
        <v/>
      </c>
      <c r="G35" s="43"/>
      <c r="H35" s="43"/>
      <c r="I35" s="79" t="str">
        <f t="shared" ref="I35" si="101">IF(B35="","",IF((D35-E35)=0,0,ROUNDDOWN(((F35/D35)*100),3)))</f>
        <v/>
      </c>
      <c r="J35" s="95" t="str">
        <f>'１か月目'!J35</f>
        <v/>
      </c>
      <c r="K35" s="32" t="str">
        <f>IF($B35="","",'７か月目'!K35+(E35+G35+H35))</f>
        <v/>
      </c>
      <c r="L35" s="32" t="str">
        <f>IF($B35="","",'７か月目'!L35-D35)</f>
        <v/>
      </c>
      <c r="M35" s="85" t="str">
        <f t="shared" ref="M35" si="102">IF(B35="","",IF((J35-K35)=0,0,ROUNDDOWN((((O35-K35)/J35)*100),3)))</f>
        <v/>
      </c>
      <c r="N35" s="116" t="str">
        <f t="shared" ref="N35" si="103">IF(B35="","",IF(AND(M35&gt;=80,M36&gt;=80),"可","不可"))</f>
        <v/>
      </c>
      <c r="O35" s="95">
        <f>'７か月目'!O35+D35</f>
        <v>0</v>
      </c>
      <c r="P35" s="32" t="str">
        <f>IF($B35="","",'７か月目'!P35+E35)</f>
        <v/>
      </c>
      <c r="Q35" s="76" t="str">
        <f t="shared" ref="Q35" si="104">IF(B35="","",IF(O35-(K35-P35)=0,0,ROUNDDOWN(((O35-K35)/(O35-P35)*100),3)))</f>
        <v/>
      </c>
      <c r="R35" s="138" t="str">
        <f t="shared" ref="R35" si="105">IF(B35="","",IF(Q35+Q36=0,0,ROUNDDOWN((((O35-K35)+(O36-K36))/((O35-P35)+(O36-P36))*100),3)))</f>
        <v/>
      </c>
      <c r="S35" s="118"/>
      <c r="T35" s="119"/>
      <c r="U35" s="120"/>
    </row>
    <row r="36" spans="1:21" ht="9.9499999999999993" customHeight="1" x14ac:dyDescent="0.15">
      <c r="A36" s="143"/>
      <c r="B36" s="178"/>
      <c r="C36" s="109" t="s">
        <v>13</v>
      </c>
      <c r="D36" s="44">
        <f>IF(B35="",0,D$14)</f>
        <v>0</v>
      </c>
      <c r="E36" s="45"/>
      <c r="F36" s="35" t="str">
        <f t="shared" ref="F36" si="106">IF($B35="","",(D36-(E36+G36+H36)))</f>
        <v/>
      </c>
      <c r="G36" s="45"/>
      <c r="H36" s="45"/>
      <c r="I36" s="80" t="str">
        <f t="shared" ref="I36" si="107">IF(B35="","",IF((D36-E36)=0,0,ROUNDDOWN(((F36/D36)*100),3)))</f>
        <v/>
      </c>
      <c r="J36" s="94" t="str">
        <f>'１か月目'!J36</f>
        <v/>
      </c>
      <c r="K36" s="33" t="str">
        <f>IF($B35="","",'７か月目'!K36+(E36+G36+H36))</f>
        <v/>
      </c>
      <c r="L36" s="33" t="str">
        <f>IF($B35="","",'７か月目'!L36-D36)</f>
        <v/>
      </c>
      <c r="M36" s="87" t="str">
        <f t="shared" ref="M36" si="108">IF(B35="","",IF((J36-K36)=0,0,ROUNDDOWN((((O36-K36)/J36)*100),3)))</f>
        <v/>
      </c>
      <c r="N36" s="117"/>
      <c r="O36" s="94">
        <f>'７か月目'!O36+D36</f>
        <v>0</v>
      </c>
      <c r="P36" s="33" t="str">
        <f>IF($B35="","",'７か月目'!P36+E36)</f>
        <v/>
      </c>
      <c r="Q36" s="77" t="str">
        <f t="shared" ref="Q36" si="109">IF(B35="","",IF(O36-(K36-P36)=0,0,ROUNDDOWN(((O36-K36)/(O36-P36)*100),3)))</f>
        <v/>
      </c>
      <c r="R36" s="139"/>
      <c r="S36" s="121"/>
      <c r="T36" s="122"/>
      <c r="U36" s="123"/>
    </row>
    <row r="37" spans="1:21" ht="9.9499999999999993" customHeight="1" x14ac:dyDescent="0.15">
      <c r="A37" s="142">
        <v>13</v>
      </c>
      <c r="B37" s="177" t="str">
        <f>IF('１か月目'!B37=0,"",'１か月目'!B37)</f>
        <v/>
      </c>
      <c r="C37" s="108" t="s">
        <v>12</v>
      </c>
      <c r="D37" s="46">
        <f>IF(B37="",0,D$13)</f>
        <v>0</v>
      </c>
      <c r="E37" s="47"/>
      <c r="F37" s="36" t="str">
        <f t="shared" ref="F37" si="110">IF($B37="","",(D37-(E37+G37+H37)))</f>
        <v/>
      </c>
      <c r="G37" s="47"/>
      <c r="H37" s="47"/>
      <c r="I37" s="81" t="str">
        <f t="shared" ref="I37" si="111">IF(B37="","",IF((D37-E37)=0,0,ROUNDDOWN(((F37/D37)*100),3)))</f>
        <v/>
      </c>
      <c r="J37" s="95" t="str">
        <f>'１か月目'!J37</f>
        <v/>
      </c>
      <c r="K37" s="32" t="str">
        <f>IF($B37="","",'７か月目'!K37+(E37+G37+H37))</f>
        <v/>
      </c>
      <c r="L37" s="32" t="str">
        <f>IF($B37="","",'７か月目'!L37-D37)</f>
        <v/>
      </c>
      <c r="M37" s="88" t="str">
        <f t="shared" ref="M37" si="112">IF(B37="","",IF((J37-K37)=0,0,ROUNDDOWN((((O37-K37)/J37)*100),3)))</f>
        <v/>
      </c>
      <c r="N37" s="116" t="str">
        <f t="shared" ref="N37" si="113">IF(B37="","",IF(AND(M37&gt;=80,M38&gt;=80),"可","不可"))</f>
        <v/>
      </c>
      <c r="O37" s="95">
        <f>'７か月目'!O37+D37</f>
        <v>0</v>
      </c>
      <c r="P37" s="32" t="str">
        <f>IF($B37="","",'７か月目'!P37+E37)</f>
        <v/>
      </c>
      <c r="Q37" s="76" t="str">
        <f t="shared" ref="Q37" si="114">IF(B37="","",IF(O37-(K37-P37)=0,0,ROUNDDOWN(((O37-K37)/(O37-P37)*100),3)))</f>
        <v/>
      </c>
      <c r="R37" s="138" t="str">
        <f t="shared" ref="R37" si="115">IF(B37="","",IF(Q37+Q38=0,0,ROUNDDOWN((((O37-K37)+(O38-K38))/((O37-P37)+(O38-P38))*100),3)))</f>
        <v/>
      </c>
      <c r="S37" s="118"/>
      <c r="T37" s="119"/>
      <c r="U37" s="120"/>
    </row>
    <row r="38" spans="1:21" ht="9.9499999999999993" customHeight="1" x14ac:dyDescent="0.15">
      <c r="A38" s="143"/>
      <c r="B38" s="178"/>
      <c r="C38" s="18" t="s">
        <v>13</v>
      </c>
      <c r="D38" s="48">
        <f>IF(B37="",0,D$14)</f>
        <v>0</v>
      </c>
      <c r="E38" s="41"/>
      <c r="F38" s="33" t="str">
        <f t="shared" ref="F38" si="116">IF($B37="","",(D38-(E38+G38+H38)))</f>
        <v/>
      </c>
      <c r="G38" s="41"/>
      <c r="H38" s="41"/>
      <c r="I38" s="77" t="str">
        <f t="shared" ref="I38" si="117">IF(B37="","",IF((D38-E38)=0,0,ROUNDDOWN(((F38/D38)*100),3)))</f>
        <v/>
      </c>
      <c r="J38" s="94" t="str">
        <f>'１か月目'!J38</f>
        <v/>
      </c>
      <c r="K38" s="33" t="str">
        <f>IF($B37="","",'７か月目'!K38+(E38+G38+H38))</f>
        <v/>
      </c>
      <c r="L38" s="33" t="str">
        <f>IF($B37="","",'７か月目'!L38-D38)</f>
        <v/>
      </c>
      <c r="M38" s="86" t="str">
        <f t="shared" ref="M38" si="118">IF(B37="","",IF((J38-K38)=0,0,ROUNDDOWN((((O38-K38)/J38)*100),3)))</f>
        <v/>
      </c>
      <c r="N38" s="117"/>
      <c r="O38" s="94">
        <f>'７か月目'!O38+D38</f>
        <v>0</v>
      </c>
      <c r="P38" s="33" t="str">
        <f>IF($B37="","",'７か月目'!P38+E38)</f>
        <v/>
      </c>
      <c r="Q38" s="77" t="str">
        <f t="shared" ref="Q38" si="119">IF(B37="","",IF(O38-(K38-P38)=0,0,ROUNDDOWN(((O38-K38)/(O38-P38)*100),3)))</f>
        <v/>
      </c>
      <c r="R38" s="139"/>
      <c r="S38" s="121"/>
      <c r="T38" s="122"/>
      <c r="U38" s="123"/>
    </row>
    <row r="39" spans="1:21" ht="9.9499999999999993" customHeight="1" x14ac:dyDescent="0.15">
      <c r="A39" s="142">
        <v>14</v>
      </c>
      <c r="B39" s="177" t="str">
        <f>IF('１か月目'!B39=0,"",'１か月目'!B39)</f>
        <v/>
      </c>
      <c r="C39" s="20" t="s">
        <v>12</v>
      </c>
      <c r="D39" s="42">
        <f>IF(B39="",0,D$13)</f>
        <v>0</v>
      </c>
      <c r="E39" s="43"/>
      <c r="F39" s="34" t="str">
        <f t="shared" ref="F39" si="120">IF($B39="","",(D39-(E39+G39+H39)))</f>
        <v/>
      </c>
      <c r="G39" s="43"/>
      <c r="H39" s="43"/>
      <c r="I39" s="79" t="str">
        <f t="shared" ref="I39" si="121">IF(B39="","",IF((D39-E39)=0,0,ROUNDDOWN(((F39/D39)*100),3)))</f>
        <v/>
      </c>
      <c r="J39" s="95" t="str">
        <f>'１か月目'!J39</f>
        <v/>
      </c>
      <c r="K39" s="32" t="str">
        <f>IF($B39="","",'７か月目'!K39+(E39+G39+H39))</f>
        <v/>
      </c>
      <c r="L39" s="32" t="str">
        <f>IF($B39="","",'７か月目'!L39-D39)</f>
        <v/>
      </c>
      <c r="M39" s="85" t="str">
        <f t="shared" ref="M39" si="122">IF(B39="","",IF((J39-K39)=0,0,ROUNDDOWN((((O39-K39)/J39)*100),3)))</f>
        <v/>
      </c>
      <c r="N39" s="116" t="str">
        <f t="shared" ref="N39" si="123">IF(B39="","",IF(AND(M39&gt;=80,M40&gt;=80),"可","不可"))</f>
        <v/>
      </c>
      <c r="O39" s="95">
        <f>'７か月目'!O39+D39</f>
        <v>0</v>
      </c>
      <c r="P39" s="32" t="str">
        <f>IF($B39="","",'７か月目'!P39+E39)</f>
        <v/>
      </c>
      <c r="Q39" s="76" t="str">
        <f t="shared" ref="Q39" si="124">IF(B39="","",IF(O39-(K39-P39)=0,0,ROUNDDOWN(((O39-K39)/(O39-P39)*100),3)))</f>
        <v/>
      </c>
      <c r="R39" s="138" t="str">
        <f t="shared" ref="R39" si="125">IF(B39="","",IF(Q39+Q40=0,0,ROUNDDOWN((((O39-K39)+(O40-K40))/((O39-P39)+(O40-P40))*100),3)))</f>
        <v/>
      </c>
      <c r="S39" s="118"/>
      <c r="T39" s="119"/>
      <c r="U39" s="120"/>
    </row>
    <row r="40" spans="1:21" ht="9.9499999999999993" customHeight="1" x14ac:dyDescent="0.15">
      <c r="A40" s="143"/>
      <c r="B40" s="178"/>
      <c r="C40" s="109" t="s">
        <v>13</v>
      </c>
      <c r="D40" s="44">
        <f>IF(B39="",0,D$14)</f>
        <v>0</v>
      </c>
      <c r="E40" s="45"/>
      <c r="F40" s="35" t="str">
        <f t="shared" ref="F40" si="126">IF($B39="","",(D40-(E40+G40+H40)))</f>
        <v/>
      </c>
      <c r="G40" s="45"/>
      <c r="H40" s="45"/>
      <c r="I40" s="80" t="str">
        <f t="shared" ref="I40" si="127">IF(B39="","",IF((D40-E40)=0,0,ROUNDDOWN(((F40/D40)*100),3)))</f>
        <v/>
      </c>
      <c r="J40" s="94" t="str">
        <f>'１か月目'!J40</f>
        <v/>
      </c>
      <c r="K40" s="33" t="str">
        <f>IF($B39="","",'７か月目'!K40+(E40+G40+H40))</f>
        <v/>
      </c>
      <c r="L40" s="33" t="str">
        <f>IF($B39="","",'７か月目'!L40-D40)</f>
        <v/>
      </c>
      <c r="M40" s="87" t="str">
        <f t="shared" ref="M40" si="128">IF(B39="","",IF((J40-K40)=0,0,ROUNDDOWN((((O40-K40)/J40)*100),3)))</f>
        <v/>
      </c>
      <c r="N40" s="117"/>
      <c r="O40" s="94">
        <f>'７か月目'!O40+D40</f>
        <v>0</v>
      </c>
      <c r="P40" s="33" t="str">
        <f>IF($B39="","",'７か月目'!P40+E40)</f>
        <v/>
      </c>
      <c r="Q40" s="77" t="str">
        <f t="shared" ref="Q40" si="129">IF(B39="","",IF(O40-(K40-P40)=0,0,ROUNDDOWN(((O40-K40)/(O40-P40)*100),3)))</f>
        <v/>
      </c>
      <c r="R40" s="139"/>
      <c r="S40" s="121"/>
      <c r="T40" s="122"/>
      <c r="U40" s="123"/>
    </row>
    <row r="41" spans="1:21" ht="9.9499999999999993" customHeight="1" x14ac:dyDescent="0.15">
      <c r="A41" s="142">
        <v>15</v>
      </c>
      <c r="B41" s="177" t="str">
        <f>IF('１か月目'!B41=0,"",'１か月目'!B41)</f>
        <v/>
      </c>
      <c r="C41" s="20" t="s">
        <v>12</v>
      </c>
      <c r="D41" s="46">
        <f>IF(B41="",0,D$13)</f>
        <v>0</v>
      </c>
      <c r="E41" s="47"/>
      <c r="F41" s="36" t="str">
        <f t="shared" ref="F41" si="130">IF($B41="","",(D41-(E41+G41+H41)))</f>
        <v/>
      </c>
      <c r="G41" s="47"/>
      <c r="H41" s="47"/>
      <c r="I41" s="81" t="str">
        <f t="shared" ref="I41" si="131">IF(B41="","",IF((D41-E41)=0,0,ROUNDDOWN(((F41/D41)*100),3)))</f>
        <v/>
      </c>
      <c r="J41" s="95" t="str">
        <f>'１か月目'!J41</f>
        <v/>
      </c>
      <c r="K41" s="32" t="str">
        <f>IF($B41="","",'７か月目'!K41+(E41+G41+H41))</f>
        <v/>
      </c>
      <c r="L41" s="32" t="str">
        <f>IF($B41="","",'７か月目'!L41-D41)</f>
        <v/>
      </c>
      <c r="M41" s="88" t="str">
        <f t="shared" ref="M41" si="132">IF(B41="","",IF((J41-K41)=0,0,ROUNDDOWN((((O41-K41)/J41)*100),3)))</f>
        <v/>
      </c>
      <c r="N41" s="116" t="str">
        <f t="shared" ref="N41" si="133">IF(B41="","",IF(AND(M41&gt;=80,M42&gt;=80),"可","不可"))</f>
        <v/>
      </c>
      <c r="O41" s="95">
        <f>'７か月目'!O41+D41</f>
        <v>0</v>
      </c>
      <c r="P41" s="32" t="str">
        <f>IF($B41="","",'７か月目'!P41+E41)</f>
        <v/>
      </c>
      <c r="Q41" s="76" t="str">
        <f t="shared" ref="Q41" si="134">IF(B41="","",IF(O41-(K41-P41)=0,0,ROUNDDOWN(((O41-K41)/(O41-P41)*100),3)))</f>
        <v/>
      </c>
      <c r="R41" s="138" t="str">
        <f t="shared" ref="R41" si="135">IF(B41="","",IF(Q41+Q42=0,0,ROUNDDOWN((((O41-K41)+(O42-K42))/((O41-P41)+(O42-P42))*100),3)))</f>
        <v/>
      </c>
      <c r="S41" s="118"/>
      <c r="T41" s="119"/>
      <c r="U41" s="120"/>
    </row>
    <row r="42" spans="1:21" ht="9.9499999999999993" customHeight="1" x14ac:dyDescent="0.15">
      <c r="A42" s="143"/>
      <c r="B42" s="178"/>
      <c r="C42" s="109" t="s">
        <v>13</v>
      </c>
      <c r="D42" s="48">
        <f>IF(B41="",0,D$14)</f>
        <v>0</v>
      </c>
      <c r="E42" s="41"/>
      <c r="F42" s="33" t="str">
        <f t="shared" ref="F42" si="136">IF($B41="","",(D42-(E42+G42+H42)))</f>
        <v/>
      </c>
      <c r="G42" s="41"/>
      <c r="H42" s="41"/>
      <c r="I42" s="77" t="str">
        <f t="shared" ref="I42" si="137">IF(B41="","",IF((D42-E42)=0,0,ROUNDDOWN(((F42/D42)*100),3)))</f>
        <v/>
      </c>
      <c r="J42" s="94" t="str">
        <f>'１か月目'!J42</f>
        <v/>
      </c>
      <c r="K42" s="33" t="str">
        <f>IF($B41="","",'７か月目'!K42+(E42+G42+H42))</f>
        <v/>
      </c>
      <c r="L42" s="33" t="str">
        <f>IF($B41="","",'７か月目'!L42-D42)</f>
        <v/>
      </c>
      <c r="M42" s="86" t="str">
        <f t="shared" ref="M42" si="138">IF(B41="","",IF((J42-K42)=0,0,ROUNDDOWN((((O42-K42)/J42)*100),3)))</f>
        <v/>
      </c>
      <c r="N42" s="117"/>
      <c r="O42" s="94">
        <f>'７か月目'!O42+D42</f>
        <v>0</v>
      </c>
      <c r="P42" s="33" t="str">
        <f>IF($B41="","",'７か月目'!P42+E42)</f>
        <v/>
      </c>
      <c r="Q42" s="77" t="str">
        <f t="shared" ref="Q42" si="139">IF(B41="","",IF(O42-(K42-P42)=0,0,ROUNDDOWN(((O42-K42)/(O42-P42)*100),3)))</f>
        <v/>
      </c>
      <c r="R42" s="139"/>
      <c r="S42" s="121"/>
      <c r="T42" s="122"/>
      <c r="U42" s="123"/>
    </row>
    <row r="43" spans="1:21" ht="9.9499999999999993" customHeight="1" x14ac:dyDescent="0.15">
      <c r="A43" s="142">
        <v>16</v>
      </c>
      <c r="B43" s="184" t="str">
        <f>IF('１か月目'!B43=0,"",'１か月目'!B43)</f>
        <v/>
      </c>
      <c r="C43" s="21" t="s">
        <v>12</v>
      </c>
      <c r="D43" s="49">
        <f>IF(B43="",0,D$13)</f>
        <v>0</v>
      </c>
      <c r="E43" s="50"/>
      <c r="F43" s="37" t="str">
        <f t="shared" ref="F43" si="140">IF($B43="","",(D43-(E43+G43+H43)))</f>
        <v/>
      </c>
      <c r="G43" s="50"/>
      <c r="H43" s="50"/>
      <c r="I43" s="82" t="str">
        <f t="shared" ref="I43" si="141">IF(B43="","",IF((D43-E43)=0,0,ROUNDDOWN(((F43/D43)*100),3)))</f>
        <v/>
      </c>
      <c r="J43" s="95" t="str">
        <f>'１か月目'!J43</f>
        <v/>
      </c>
      <c r="K43" s="32" t="str">
        <f>IF($B43="","",'７か月目'!K43+(E43+G43+H43))</f>
        <v/>
      </c>
      <c r="L43" s="32" t="str">
        <f>IF($B43="","",'７か月目'!L43-D43)</f>
        <v/>
      </c>
      <c r="M43" s="89" t="str">
        <f t="shared" ref="M43" si="142">IF(B43="","",IF((J43-K43)=0,0,ROUNDDOWN((((O43-K43)/J43)*100),3)))</f>
        <v/>
      </c>
      <c r="N43" s="163" t="str">
        <f t="shared" ref="N43" si="143">IF(B43="","",IF(AND(M43&gt;=80,M44&gt;=80),"可","不可"))</f>
        <v/>
      </c>
      <c r="O43" s="95">
        <f>'７か月目'!O43+D43</f>
        <v>0</v>
      </c>
      <c r="P43" s="32" t="str">
        <f>IF($B43="","",'７か月目'!P43+E43)</f>
        <v/>
      </c>
      <c r="Q43" s="76" t="str">
        <f t="shared" ref="Q43" si="144">IF(B43="","",IF(O43-(K43-P43)=0,0,ROUNDDOWN(((O43-K43)/(O43-P43)*100),3)))</f>
        <v/>
      </c>
      <c r="R43" s="138" t="str">
        <f t="shared" ref="R43" si="145">IF(B43="","",IF(Q43+Q44=0,0,ROUNDDOWN((((O43-K43)+(O44-K44))/((O43-P43)+(O44-P44))*100),3)))</f>
        <v/>
      </c>
      <c r="S43" s="164"/>
      <c r="T43" s="165"/>
      <c r="U43" s="166"/>
    </row>
    <row r="44" spans="1:21" ht="9.9499999999999993" customHeight="1" x14ac:dyDescent="0.15">
      <c r="A44" s="143"/>
      <c r="B44" s="178"/>
      <c r="C44" s="109" t="s">
        <v>13</v>
      </c>
      <c r="D44" s="44">
        <f>IF(B43="",0,D$14)</f>
        <v>0</v>
      </c>
      <c r="E44" s="45"/>
      <c r="F44" s="35" t="str">
        <f t="shared" ref="F44" si="146">IF($B43="","",(D44-(E44+G44+H44)))</f>
        <v/>
      </c>
      <c r="G44" s="45"/>
      <c r="H44" s="45"/>
      <c r="I44" s="80" t="str">
        <f t="shared" ref="I44" si="147">IF(B43="","",IF((D44-E44)=0,0,ROUNDDOWN(((F44/D44)*100),3)))</f>
        <v/>
      </c>
      <c r="J44" s="94" t="str">
        <f>'１か月目'!J44</f>
        <v/>
      </c>
      <c r="K44" s="33" t="str">
        <f>IF($B43="","",'７か月目'!K44+(E44+G44+H44))</f>
        <v/>
      </c>
      <c r="L44" s="33" t="str">
        <f>IF($B43="","",'７か月目'!L44-D44)</f>
        <v/>
      </c>
      <c r="M44" s="87" t="str">
        <f t="shared" ref="M44" si="148">IF(B43="","",IF((J44-K44)=0,0,ROUNDDOWN((((O44-K44)/J44)*100),3)))</f>
        <v/>
      </c>
      <c r="N44" s="117"/>
      <c r="O44" s="94">
        <f>'７か月目'!O44+D44</f>
        <v>0</v>
      </c>
      <c r="P44" s="33" t="str">
        <f>IF($B43="","",'７か月目'!P44+E44)</f>
        <v/>
      </c>
      <c r="Q44" s="77" t="str">
        <f t="shared" ref="Q44" si="149">IF(B43="","",IF(O44-(K44-P44)=0,0,ROUNDDOWN(((O44-K44)/(O44-P44)*100),3)))</f>
        <v/>
      </c>
      <c r="R44" s="139"/>
      <c r="S44" s="121"/>
      <c r="T44" s="122"/>
      <c r="U44" s="123"/>
    </row>
    <row r="45" spans="1:21" ht="9.9499999999999993" customHeight="1" x14ac:dyDescent="0.15">
      <c r="A45" s="142">
        <v>17</v>
      </c>
      <c r="B45" s="177" t="str">
        <f>IF('１か月目'!B45=0,"",'１か月目'!B45)</f>
        <v/>
      </c>
      <c r="C45" s="108" t="s">
        <v>12</v>
      </c>
      <c r="D45" s="46">
        <f>IF(B45="",0,D$13)</f>
        <v>0</v>
      </c>
      <c r="E45" s="47"/>
      <c r="F45" s="36" t="str">
        <f t="shared" ref="F45" si="150">IF($B45="","",(D45-(E45+G45+H45)))</f>
        <v/>
      </c>
      <c r="G45" s="47"/>
      <c r="H45" s="47"/>
      <c r="I45" s="81" t="str">
        <f t="shared" ref="I45" si="151">IF(B45="","",IF((D45-E45)=0,0,ROUNDDOWN(((F45/D45)*100),3)))</f>
        <v/>
      </c>
      <c r="J45" s="95" t="str">
        <f>'１か月目'!J45</f>
        <v/>
      </c>
      <c r="K45" s="32" t="str">
        <f>IF($B45="","",'７か月目'!K45+(E45+G45+H45))</f>
        <v/>
      </c>
      <c r="L45" s="32" t="str">
        <f>IF($B45="","",'７か月目'!L45-D45)</f>
        <v/>
      </c>
      <c r="M45" s="88" t="str">
        <f t="shared" ref="M45" si="152">IF(B45="","",IF((J45-K45)=0,0,ROUNDDOWN((((O45-K45)/J45)*100),3)))</f>
        <v/>
      </c>
      <c r="N45" s="116" t="str">
        <f t="shared" ref="N45" si="153">IF(B45="","",IF(AND(M45&gt;=80,M46&gt;=80),"可","不可"))</f>
        <v/>
      </c>
      <c r="O45" s="95">
        <f>'７か月目'!O45+D45</f>
        <v>0</v>
      </c>
      <c r="P45" s="32" t="str">
        <f>IF($B45="","",'７か月目'!P45+E45)</f>
        <v/>
      </c>
      <c r="Q45" s="76" t="str">
        <f t="shared" ref="Q45" si="154">IF(B45="","",IF(O45-(K45-P45)=0,0,ROUNDDOWN(((O45-K45)/(O45-P45)*100),3)))</f>
        <v/>
      </c>
      <c r="R45" s="138" t="str">
        <f t="shared" ref="R45" si="155">IF(B45="","",IF(Q45+Q46=0,0,ROUNDDOWN((((O45-K45)+(O46-K46))/((O45-P45)+(O46-P46))*100),3)))</f>
        <v/>
      </c>
      <c r="S45" s="118"/>
      <c r="T45" s="119"/>
      <c r="U45" s="120"/>
    </row>
    <row r="46" spans="1:21" ht="9.9499999999999993" customHeight="1" x14ac:dyDescent="0.15">
      <c r="A46" s="143"/>
      <c r="B46" s="178"/>
      <c r="C46" s="18" t="s">
        <v>13</v>
      </c>
      <c r="D46" s="48">
        <f>IF(B45="",0,D$14)</f>
        <v>0</v>
      </c>
      <c r="E46" s="41"/>
      <c r="F46" s="33" t="str">
        <f t="shared" ref="F46" si="156">IF($B45="","",(D46-(E46+G46+H46)))</f>
        <v/>
      </c>
      <c r="G46" s="41"/>
      <c r="H46" s="41"/>
      <c r="I46" s="77" t="str">
        <f t="shared" ref="I46" si="157">IF(B45="","",IF((D46-E46)=0,0,ROUNDDOWN(((F46/D46)*100),3)))</f>
        <v/>
      </c>
      <c r="J46" s="94" t="str">
        <f>'１か月目'!J46</f>
        <v/>
      </c>
      <c r="K46" s="33" t="str">
        <f>IF($B45="","",'７か月目'!K46+(E46+G46+H46))</f>
        <v/>
      </c>
      <c r="L46" s="33" t="str">
        <f>IF($B45="","",'７か月目'!L46-D46)</f>
        <v/>
      </c>
      <c r="M46" s="86" t="str">
        <f t="shared" ref="M46" si="158">IF(B45="","",IF((J46-K46)=0,0,ROUNDDOWN((((O46-K46)/J46)*100),3)))</f>
        <v/>
      </c>
      <c r="N46" s="117"/>
      <c r="O46" s="94">
        <f>'７か月目'!O46+D46</f>
        <v>0</v>
      </c>
      <c r="P46" s="33" t="str">
        <f>IF($B45="","",'７か月目'!P46+E46)</f>
        <v/>
      </c>
      <c r="Q46" s="77" t="str">
        <f t="shared" ref="Q46" si="159">IF(B45="","",IF(O46-(K46-P46)=0,0,ROUNDDOWN(((O46-K46)/(O46-P46)*100),3)))</f>
        <v/>
      </c>
      <c r="R46" s="139"/>
      <c r="S46" s="121"/>
      <c r="T46" s="122"/>
      <c r="U46" s="123"/>
    </row>
    <row r="47" spans="1:21" ht="9.9499999999999993" customHeight="1" x14ac:dyDescent="0.15">
      <c r="A47" s="142">
        <v>18</v>
      </c>
      <c r="B47" s="177" t="str">
        <f>IF('１か月目'!B47=0,"",'１か月目'!B47)</f>
        <v/>
      </c>
      <c r="C47" s="20" t="s">
        <v>12</v>
      </c>
      <c r="D47" s="42">
        <f>IF(B47="",0,D$13)</f>
        <v>0</v>
      </c>
      <c r="E47" s="43"/>
      <c r="F47" s="34" t="str">
        <f t="shared" ref="F47" si="160">IF($B47="","",(D47-(E47+G47+H47)))</f>
        <v/>
      </c>
      <c r="G47" s="43"/>
      <c r="H47" s="43"/>
      <c r="I47" s="79" t="str">
        <f t="shared" ref="I47" si="161">IF(B47="","",IF((D47-E47)=0,0,ROUNDDOWN(((F47/D47)*100),3)))</f>
        <v/>
      </c>
      <c r="J47" s="95" t="str">
        <f>'１か月目'!J47</f>
        <v/>
      </c>
      <c r="K47" s="32" t="str">
        <f>IF($B47="","",'７か月目'!K47+(E47+G47+H47))</f>
        <v/>
      </c>
      <c r="L47" s="32" t="str">
        <f>IF($B47="","",'７か月目'!L47-D47)</f>
        <v/>
      </c>
      <c r="M47" s="85" t="str">
        <f t="shared" ref="M47" si="162">IF(B47="","",IF((J47-K47)=0,0,ROUNDDOWN((((O47-K47)/J47)*100),3)))</f>
        <v/>
      </c>
      <c r="N47" s="116" t="str">
        <f t="shared" ref="N47" si="163">IF(B47="","",IF(AND(M47&gt;=80,M48&gt;=80),"可","不可"))</f>
        <v/>
      </c>
      <c r="O47" s="95">
        <f>'７か月目'!O47+D47</f>
        <v>0</v>
      </c>
      <c r="P47" s="32" t="str">
        <f>IF($B47="","",'７か月目'!P47+E47)</f>
        <v/>
      </c>
      <c r="Q47" s="76" t="str">
        <f t="shared" ref="Q47" si="164">IF(B47="","",IF(O47-(K47-P47)=0,0,ROUNDDOWN(((O47-K47)/(O47-P47)*100),3)))</f>
        <v/>
      </c>
      <c r="R47" s="138" t="str">
        <f t="shared" ref="R47" si="165">IF(B47="","",IF(Q47+Q48=0,0,ROUNDDOWN((((O47-K47)+(O48-K48))/((O47-P47)+(O48-P48))*100),3)))</f>
        <v/>
      </c>
      <c r="S47" s="118"/>
      <c r="T47" s="119"/>
      <c r="U47" s="120"/>
    </row>
    <row r="48" spans="1:21" ht="9.9499999999999993" customHeight="1" x14ac:dyDescent="0.15">
      <c r="A48" s="143"/>
      <c r="B48" s="178"/>
      <c r="C48" s="109" t="s">
        <v>13</v>
      </c>
      <c r="D48" s="44">
        <f>IF(B47="",0,D$14)</f>
        <v>0</v>
      </c>
      <c r="E48" s="45"/>
      <c r="F48" s="35" t="str">
        <f t="shared" ref="F48" si="166">IF($B47="","",(D48-(E48+G48+H48)))</f>
        <v/>
      </c>
      <c r="G48" s="45"/>
      <c r="H48" s="45"/>
      <c r="I48" s="80" t="str">
        <f t="shared" ref="I48" si="167">IF(B47="","",IF((D48-E48)=0,0,ROUNDDOWN(((F48/D48)*100),3)))</f>
        <v/>
      </c>
      <c r="J48" s="94" t="str">
        <f>'１か月目'!J48</f>
        <v/>
      </c>
      <c r="K48" s="33" t="str">
        <f>IF($B47="","",'７か月目'!K48+(E48+G48+H48))</f>
        <v/>
      </c>
      <c r="L48" s="33" t="str">
        <f>IF($B47="","",'７か月目'!L48-D48)</f>
        <v/>
      </c>
      <c r="M48" s="87" t="str">
        <f t="shared" ref="M48" si="168">IF(B47="","",IF((J48-K48)=0,0,ROUNDDOWN((((O48-K48)/J48)*100),3)))</f>
        <v/>
      </c>
      <c r="N48" s="117"/>
      <c r="O48" s="94">
        <f>'７か月目'!O48+D48</f>
        <v>0</v>
      </c>
      <c r="P48" s="33" t="str">
        <f>IF($B47="","",'７か月目'!P48+E48)</f>
        <v/>
      </c>
      <c r="Q48" s="77" t="str">
        <f t="shared" ref="Q48" si="169">IF(B47="","",IF(O48-(K48-P48)=0,0,ROUNDDOWN(((O48-K48)/(O48-P48)*100),3)))</f>
        <v/>
      </c>
      <c r="R48" s="139"/>
      <c r="S48" s="121"/>
      <c r="T48" s="122"/>
      <c r="U48" s="123"/>
    </row>
    <row r="49" spans="1:21" ht="9.9499999999999993" customHeight="1" x14ac:dyDescent="0.15">
      <c r="A49" s="142">
        <v>19</v>
      </c>
      <c r="B49" s="177" t="str">
        <f>IF('１か月目'!B49=0,"",'１か月目'!B49)</f>
        <v/>
      </c>
      <c r="C49" s="108" t="s">
        <v>12</v>
      </c>
      <c r="D49" s="46">
        <f>IF(B49="",0,D$13)</f>
        <v>0</v>
      </c>
      <c r="E49" s="47"/>
      <c r="F49" s="36" t="str">
        <f t="shared" ref="F49" si="170">IF($B49="","",(D49-(E49+G49+H49)))</f>
        <v/>
      </c>
      <c r="G49" s="47"/>
      <c r="H49" s="47"/>
      <c r="I49" s="81" t="str">
        <f t="shared" ref="I49" si="171">IF(B49="","",IF((D49-E49)=0,0,ROUNDDOWN(((F49/D49)*100),3)))</f>
        <v/>
      </c>
      <c r="J49" s="95" t="str">
        <f>'１か月目'!J49</f>
        <v/>
      </c>
      <c r="K49" s="32" t="str">
        <f>IF($B49="","",'７か月目'!K49+(E49+G49+H49))</f>
        <v/>
      </c>
      <c r="L49" s="32" t="str">
        <f>IF($B49="","",'７か月目'!L49-D49)</f>
        <v/>
      </c>
      <c r="M49" s="88" t="str">
        <f t="shared" ref="M49" si="172">IF(B49="","",IF((J49-K49)=0,0,ROUNDDOWN((((O49-K49)/J49)*100),3)))</f>
        <v/>
      </c>
      <c r="N49" s="116" t="str">
        <f t="shared" ref="N49" si="173">IF(B49="","",IF(AND(M49&gt;=80,M50&gt;=80),"可","不可"))</f>
        <v/>
      </c>
      <c r="O49" s="95">
        <f>'７か月目'!O49+D49</f>
        <v>0</v>
      </c>
      <c r="P49" s="32" t="str">
        <f>IF($B49="","",'７か月目'!P49+E49)</f>
        <v/>
      </c>
      <c r="Q49" s="76" t="str">
        <f t="shared" ref="Q49" si="174">IF(B49="","",IF(O49-(K49-P49)=0,0,ROUNDDOWN(((O49-K49)/(O49-P49)*100),3)))</f>
        <v/>
      </c>
      <c r="R49" s="138" t="str">
        <f t="shared" ref="R49" si="175">IF(B49="","",IF(Q49+Q50=0,0,ROUNDDOWN((((O49-K49)+(O50-K50))/((O49-P49)+(O50-P50))*100),3)))</f>
        <v/>
      </c>
      <c r="S49" s="118"/>
      <c r="T49" s="119"/>
      <c r="U49" s="120"/>
    </row>
    <row r="50" spans="1:21" ht="9.9499999999999993" customHeight="1" x14ac:dyDescent="0.15">
      <c r="A50" s="143"/>
      <c r="B50" s="178"/>
      <c r="C50" s="18" t="s">
        <v>13</v>
      </c>
      <c r="D50" s="48">
        <f>IF(B49="",0,D$14)</f>
        <v>0</v>
      </c>
      <c r="E50" s="41"/>
      <c r="F50" s="33" t="str">
        <f t="shared" ref="F50" si="176">IF($B49="","",(D50-(E50+G50+H50)))</f>
        <v/>
      </c>
      <c r="G50" s="41"/>
      <c r="H50" s="41"/>
      <c r="I50" s="77" t="str">
        <f t="shared" ref="I50" si="177">IF(B49="","",IF((D50-E50)=0,0,ROUNDDOWN(((F50/D50)*100),3)))</f>
        <v/>
      </c>
      <c r="J50" s="94" t="str">
        <f>'１か月目'!J50</f>
        <v/>
      </c>
      <c r="K50" s="33" t="str">
        <f>IF($B49="","",'７か月目'!K50+(E50+G50+H50))</f>
        <v/>
      </c>
      <c r="L50" s="33" t="str">
        <f>IF($B49="","",'７か月目'!L50-D50)</f>
        <v/>
      </c>
      <c r="M50" s="86" t="str">
        <f t="shared" ref="M50" si="178">IF(B49="","",IF((J50-K50)=0,0,ROUNDDOWN((((O50-K50)/J50)*100),3)))</f>
        <v/>
      </c>
      <c r="N50" s="117"/>
      <c r="O50" s="94">
        <f>'７か月目'!O50+D50</f>
        <v>0</v>
      </c>
      <c r="P50" s="33" t="str">
        <f>IF($B49="","",'７か月目'!P50+E50)</f>
        <v/>
      </c>
      <c r="Q50" s="77" t="str">
        <f t="shared" ref="Q50" si="179">IF(B49="","",IF(O50-(K50-P50)=0,0,ROUNDDOWN(((O50-K50)/(O50-P50)*100),3)))</f>
        <v/>
      </c>
      <c r="R50" s="139"/>
      <c r="S50" s="121"/>
      <c r="T50" s="122"/>
      <c r="U50" s="123"/>
    </row>
    <row r="51" spans="1:21" ht="9.9499999999999993" customHeight="1" x14ac:dyDescent="0.15">
      <c r="A51" s="142">
        <v>20</v>
      </c>
      <c r="B51" s="177" t="str">
        <f>IF('１か月目'!B51=0,"",'１か月目'!B51)</f>
        <v/>
      </c>
      <c r="C51" s="20" t="s">
        <v>12</v>
      </c>
      <c r="D51" s="46">
        <f>IF(B51="",0,D$13)</f>
        <v>0</v>
      </c>
      <c r="E51" s="47"/>
      <c r="F51" s="36" t="str">
        <f t="shared" ref="F51" si="180">IF($B51="","",(D51-(E51+G51+H51)))</f>
        <v/>
      </c>
      <c r="G51" s="47"/>
      <c r="H51" s="47"/>
      <c r="I51" s="81" t="str">
        <f t="shared" ref="I51" si="181">IF(B51="","",IF((D51-E51)=0,0,ROUNDDOWN(((F51/D51)*100),3)))</f>
        <v/>
      </c>
      <c r="J51" s="95" t="str">
        <f>'１か月目'!J51</f>
        <v/>
      </c>
      <c r="K51" s="32" t="str">
        <f>IF($B51="","",'７か月目'!K51+(E51+G51+H51))</f>
        <v/>
      </c>
      <c r="L51" s="32" t="str">
        <f>IF($B51="","",'７か月目'!L51-D51)</f>
        <v/>
      </c>
      <c r="M51" s="88" t="str">
        <f t="shared" ref="M51" si="182">IF(B51="","",IF((J51-K51)=0,0,ROUNDDOWN((((O51-K51)/J51)*100),3)))</f>
        <v/>
      </c>
      <c r="N51" s="116" t="str">
        <f t="shared" ref="N51" si="183">IF(B51="","",IF(AND(M51&gt;=80,M52&gt;=80),"可","不可"))</f>
        <v/>
      </c>
      <c r="O51" s="95">
        <f>'７か月目'!O51+D51</f>
        <v>0</v>
      </c>
      <c r="P51" s="32" t="str">
        <f>IF($B51="","",'７か月目'!P51+E51)</f>
        <v/>
      </c>
      <c r="Q51" s="76" t="str">
        <f t="shared" ref="Q51" si="184">IF(B51="","",IF(O51-(K51-P51)=0,0,ROUNDDOWN(((O51-K51)/(O51-P51)*100),3)))</f>
        <v/>
      </c>
      <c r="R51" s="138" t="str">
        <f t="shared" ref="R51" si="185">IF(B51="","",IF(Q51+Q52=0,0,ROUNDDOWN((((O51-K51)+(O52-K52))/((O51-P51)+(O52-P52))*100),3)))</f>
        <v/>
      </c>
      <c r="S51" s="118"/>
      <c r="T51" s="119"/>
      <c r="U51" s="120"/>
    </row>
    <row r="52" spans="1:21" ht="9.9499999999999993" customHeight="1" x14ac:dyDescent="0.15">
      <c r="A52" s="143"/>
      <c r="B52" s="178"/>
      <c r="C52" s="109" t="s">
        <v>13</v>
      </c>
      <c r="D52" s="48">
        <f>IF(B51="",0,D$14)</f>
        <v>0</v>
      </c>
      <c r="E52" s="19"/>
      <c r="F52" s="33" t="str">
        <f t="shared" ref="F52" si="186">IF($B51="","",(D52-(E52+G52+H52)))</f>
        <v/>
      </c>
      <c r="G52" s="19"/>
      <c r="H52" s="19"/>
      <c r="I52" s="83" t="str">
        <f t="shared" ref="I52" si="187">IF(B51="","",IF((D52-E52)=0,0,ROUNDDOWN(((F52/D52)*100),3)))</f>
        <v/>
      </c>
      <c r="J52" s="94" t="str">
        <f>'１か月目'!J52</f>
        <v/>
      </c>
      <c r="K52" s="33" t="str">
        <f>IF($B51="","",'７か月目'!K52+(E52+G52+H52))</f>
        <v/>
      </c>
      <c r="L52" s="33" t="str">
        <f>IF($B51="","",'７か月目'!L52-D52)</f>
        <v/>
      </c>
      <c r="M52" s="90" t="str">
        <f t="shared" ref="M52" si="188">IF(B51="","",IF((J52-K52)=0,0,ROUNDDOWN((((O52-K52)/J52)*100),3)))</f>
        <v/>
      </c>
      <c r="N52" s="117"/>
      <c r="O52" s="94">
        <f>'７か月目'!O52+D52</f>
        <v>0</v>
      </c>
      <c r="P52" s="33" t="str">
        <f>IF($B51="","",'７か月目'!P52+E52)</f>
        <v/>
      </c>
      <c r="Q52" s="77" t="str">
        <f t="shared" ref="Q52" si="189">IF(B51="","",IF(O52-(K52-P52)=0,0,ROUNDDOWN(((O52-K52)/(O52-P52)*100),3)))</f>
        <v/>
      </c>
      <c r="R52" s="139"/>
      <c r="S52" s="121"/>
      <c r="T52" s="122"/>
      <c r="U52" s="123"/>
    </row>
    <row r="53" spans="1:21" ht="11.1" customHeight="1" x14ac:dyDescent="0.15">
      <c r="A53" s="28" t="s">
        <v>42</v>
      </c>
      <c r="B53" s="28"/>
      <c r="C53" s="29"/>
      <c r="D53" s="29"/>
      <c r="E53" s="29"/>
      <c r="F53" s="29"/>
      <c r="G53" s="29"/>
      <c r="H53" s="29"/>
      <c r="I53" s="29"/>
      <c r="J53" s="29"/>
      <c r="K53" s="29"/>
      <c r="L53" s="29"/>
      <c r="M53" s="29"/>
      <c r="N53" s="29"/>
      <c r="O53" s="29"/>
      <c r="P53" s="29"/>
      <c r="Q53" s="29"/>
      <c r="R53" s="29"/>
      <c r="S53" s="29"/>
      <c r="T53" s="29"/>
      <c r="U53" s="107" t="s">
        <v>14</v>
      </c>
    </row>
    <row r="54" spans="1:21" ht="11.1" customHeight="1" x14ac:dyDescent="0.15">
      <c r="A54" s="28" t="s">
        <v>41</v>
      </c>
      <c r="B54" s="28"/>
      <c r="C54" s="29"/>
      <c r="D54" s="29"/>
      <c r="E54" s="29"/>
      <c r="F54" s="29"/>
      <c r="G54" s="29"/>
      <c r="H54" s="29"/>
      <c r="I54" s="29"/>
      <c r="J54" s="29"/>
      <c r="K54" s="29"/>
      <c r="L54" s="29"/>
      <c r="M54" s="29"/>
      <c r="N54" s="29"/>
      <c r="O54" s="29"/>
      <c r="P54" s="29"/>
      <c r="Q54" s="29"/>
      <c r="R54" s="29"/>
      <c r="S54" s="29"/>
      <c r="T54" s="29"/>
      <c r="U54" s="29"/>
    </row>
    <row r="55" spans="1:21" ht="11.1" customHeight="1" x14ac:dyDescent="0.15">
      <c r="A55" s="28" t="s">
        <v>40</v>
      </c>
      <c r="B55" s="28"/>
      <c r="C55" s="29"/>
      <c r="D55" s="29"/>
      <c r="E55" s="29"/>
      <c r="F55" s="29"/>
      <c r="G55" s="29"/>
      <c r="H55" s="29"/>
      <c r="I55" s="29"/>
      <c r="J55" s="29"/>
      <c r="K55" s="29"/>
      <c r="L55" s="29"/>
      <c r="M55" s="29"/>
      <c r="N55" s="29"/>
      <c r="O55" s="29"/>
      <c r="P55" s="29"/>
      <c r="Q55" s="29"/>
      <c r="R55" s="29"/>
      <c r="S55" s="29"/>
      <c r="T55" s="29"/>
      <c r="U55" s="29"/>
    </row>
    <row r="56" spans="1:21" ht="11.1" customHeight="1" x14ac:dyDescent="0.15">
      <c r="A56" s="28" t="s">
        <v>44</v>
      </c>
    </row>
  </sheetData>
  <sheetProtection sheet="1" selectLockedCells="1"/>
  <mergeCells count="117">
    <mergeCell ref="A1:U2"/>
    <mergeCell ref="D4:J4"/>
    <mergeCell ref="O4:U4"/>
    <mergeCell ref="D5:F5"/>
    <mergeCell ref="H5:J5"/>
    <mergeCell ref="O5:U5"/>
    <mergeCell ref="S11:U12"/>
    <mergeCell ref="A13:A14"/>
    <mergeCell ref="B13:B14"/>
    <mergeCell ref="N13:N14"/>
    <mergeCell ref="R13:R14"/>
    <mergeCell ref="S13:U14"/>
    <mergeCell ref="D6:F6"/>
    <mergeCell ref="G6:J6"/>
    <mergeCell ref="S7:U7"/>
    <mergeCell ref="A10:A12"/>
    <mergeCell ref="B10:B12"/>
    <mergeCell ref="C10:C12"/>
    <mergeCell ref="D10:I10"/>
    <mergeCell ref="J10:N10"/>
    <mergeCell ref="S10:U10"/>
    <mergeCell ref="A15:A16"/>
    <mergeCell ref="B15:B16"/>
    <mergeCell ref="N15:N16"/>
    <mergeCell ref="R15:R16"/>
    <mergeCell ref="S15:U16"/>
    <mergeCell ref="A17:A18"/>
    <mergeCell ref="B17:B18"/>
    <mergeCell ref="N17:N18"/>
    <mergeCell ref="R17:R18"/>
    <mergeCell ref="S17:U18"/>
    <mergeCell ref="A19:A20"/>
    <mergeCell ref="B19:B20"/>
    <mergeCell ref="N19:N20"/>
    <mergeCell ref="R19:R20"/>
    <mergeCell ref="S19:U20"/>
    <mergeCell ref="A21:A22"/>
    <mergeCell ref="B21:B22"/>
    <mergeCell ref="N21:N22"/>
    <mergeCell ref="R21:R22"/>
    <mergeCell ref="S21:U22"/>
    <mergeCell ref="A23:A24"/>
    <mergeCell ref="B23:B24"/>
    <mergeCell ref="N23:N24"/>
    <mergeCell ref="R23:R24"/>
    <mergeCell ref="S23:U24"/>
    <mergeCell ref="A25:A26"/>
    <mergeCell ref="B25:B26"/>
    <mergeCell ref="N25:N26"/>
    <mergeCell ref="R25:R26"/>
    <mergeCell ref="S25:U26"/>
    <mergeCell ref="A27:A28"/>
    <mergeCell ref="B27:B28"/>
    <mergeCell ref="N27:N28"/>
    <mergeCell ref="R27:R28"/>
    <mergeCell ref="S27:U28"/>
    <mergeCell ref="A29:A30"/>
    <mergeCell ref="B29:B30"/>
    <mergeCell ref="N29:N30"/>
    <mergeCell ref="R29:R30"/>
    <mergeCell ref="S29:U30"/>
    <mergeCell ref="A31:A32"/>
    <mergeCell ref="B31:B32"/>
    <mergeCell ref="N31:N32"/>
    <mergeCell ref="R31:R32"/>
    <mergeCell ref="S31:U32"/>
    <mergeCell ref="A33:A34"/>
    <mergeCell ref="B33:B34"/>
    <mergeCell ref="N33:N34"/>
    <mergeCell ref="R33:R34"/>
    <mergeCell ref="S33:U34"/>
    <mergeCell ref="A35:A36"/>
    <mergeCell ref="B35:B36"/>
    <mergeCell ref="N35:N36"/>
    <mergeCell ref="R35:R36"/>
    <mergeCell ref="S35:U36"/>
    <mergeCell ref="A37:A38"/>
    <mergeCell ref="B37:B38"/>
    <mergeCell ref="N37:N38"/>
    <mergeCell ref="R37:R38"/>
    <mergeCell ref="S37:U38"/>
    <mergeCell ref="R45:R46"/>
    <mergeCell ref="S45:U46"/>
    <mergeCell ref="A39:A40"/>
    <mergeCell ref="B39:B40"/>
    <mergeCell ref="N39:N40"/>
    <mergeCell ref="R39:R40"/>
    <mergeCell ref="S39:U40"/>
    <mergeCell ref="A41:A42"/>
    <mergeCell ref="B41:B42"/>
    <mergeCell ref="N41:N42"/>
    <mergeCell ref="R41:R42"/>
    <mergeCell ref="S41:U42"/>
    <mergeCell ref="A51:A52"/>
    <mergeCell ref="B51:B52"/>
    <mergeCell ref="N51:N52"/>
    <mergeCell ref="R51:R52"/>
    <mergeCell ref="S51:U52"/>
    <mergeCell ref="O10:R10"/>
    <mergeCell ref="A47:A48"/>
    <mergeCell ref="B47:B48"/>
    <mergeCell ref="N47:N48"/>
    <mergeCell ref="R47:R48"/>
    <mergeCell ref="S47:U48"/>
    <mergeCell ref="A49:A50"/>
    <mergeCell ref="B49:B50"/>
    <mergeCell ref="N49:N50"/>
    <mergeCell ref="R49:R50"/>
    <mergeCell ref="S49:U50"/>
    <mergeCell ref="A43:A44"/>
    <mergeCell ref="B43:B44"/>
    <mergeCell ref="N43:N44"/>
    <mergeCell ref="R43:R44"/>
    <mergeCell ref="S43:U44"/>
    <mergeCell ref="A45:A46"/>
    <mergeCell ref="B45:B46"/>
    <mergeCell ref="N45:N46"/>
  </mergeCells>
  <phoneticPr fontId="26"/>
  <dataValidations count="1">
    <dataValidation type="whole" imeMode="off" operator="greaterThanOrEqual" allowBlank="1" showInputMessage="1" showErrorMessage="1" error="数字で入力してください" sqref="G13:H52 D13:E52" xr:uid="{1C0AB81A-89F3-443E-8FD5-A77B9372DD44}">
      <formula1>0</formula1>
    </dataValidation>
  </dataValidations>
  <printOptions horizontalCentered="1" verticalCentered="1"/>
  <pageMargins left="0.39370078740157483" right="0.39370078740157483" top="0.39370078740157483" bottom="0.39370078740157483" header="0.31496062992125984" footer="0.31496062992125984"/>
  <pageSetup paperSize="9" orientation="landscape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680C9E-D473-4CFD-A17E-B652DAA05598}">
  <sheetPr>
    <tabColor theme="7" tint="0.59999389629810485"/>
  </sheetPr>
  <dimension ref="A1:U56"/>
  <sheetViews>
    <sheetView zoomScaleNormal="100" zoomScaleSheetLayoutView="100" workbookViewId="0">
      <selection activeCell="D13" sqref="D13"/>
    </sheetView>
  </sheetViews>
  <sheetFormatPr defaultRowHeight="13.5" x14ac:dyDescent="0.15"/>
  <cols>
    <col min="1" max="1" width="3.625" style="1" customWidth="1"/>
    <col min="2" max="2" width="12.625" style="1" customWidth="1"/>
    <col min="3" max="3" width="5.625" style="1" customWidth="1"/>
    <col min="4" max="21" width="6.625" style="1" customWidth="1"/>
    <col min="22" max="16384" width="9" style="1"/>
  </cols>
  <sheetData>
    <row r="1" spans="1:21" ht="12" customHeight="1" x14ac:dyDescent="0.15">
      <c r="A1" s="185" t="s">
        <v>9</v>
      </c>
      <c r="B1" s="185"/>
      <c r="C1" s="185"/>
      <c r="D1" s="185"/>
      <c r="E1" s="185"/>
      <c r="F1" s="185"/>
      <c r="G1" s="185"/>
      <c r="H1" s="185"/>
      <c r="I1" s="185"/>
      <c r="J1" s="185"/>
      <c r="K1" s="185"/>
      <c r="L1" s="185"/>
      <c r="M1" s="185"/>
      <c r="N1" s="185"/>
      <c r="O1" s="185"/>
      <c r="P1" s="185"/>
      <c r="Q1" s="185"/>
      <c r="R1" s="185"/>
      <c r="S1" s="185"/>
      <c r="T1" s="185"/>
      <c r="U1" s="185"/>
    </row>
    <row r="2" spans="1:21" ht="12" customHeight="1" x14ac:dyDescent="0.15">
      <c r="A2" s="185"/>
      <c r="B2" s="185"/>
      <c r="C2" s="185"/>
      <c r="D2" s="185"/>
      <c r="E2" s="185"/>
      <c r="F2" s="185"/>
      <c r="G2" s="185"/>
      <c r="H2" s="185"/>
      <c r="I2" s="185"/>
      <c r="J2" s="185"/>
      <c r="K2" s="185"/>
      <c r="L2" s="185"/>
      <c r="M2" s="185"/>
      <c r="N2" s="185"/>
      <c r="O2" s="185"/>
      <c r="P2" s="185"/>
      <c r="Q2" s="185"/>
      <c r="R2" s="185"/>
      <c r="S2" s="185"/>
      <c r="T2" s="185"/>
      <c r="U2" s="185"/>
    </row>
    <row r="3" spans="1:21" ht="6" customHeight="1" x14ac:dyDescent="0.15"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3"/>
      <c r="Q3" s="22"/>
      <c r="R3" s="22"/>
      <c r="S3" s="4"/>
      <c r="T3" s="4"/>
      <c r="U3" s="4"/>
    </row>
    <row r="4" spans="1:21" ht="12" customHeight="1" x14ac:dyDescent="0.15">
      <c r="B4" s="26" t="s">
        <v>22</v>
      </c>
      <c r="C4" s="56" t="s">
        <v>8</v>
      </c>
      <c r="D4" s="186" t="str">
        <f>IF('１か月目'!D4="","",'１か月目'!D4)</f>
        <v/>
      </c>
      <c r="E4" s="186"/>
      <c r="F4" s="186"/>
      <c r="G4" s="186"/>
      <c r="H4" s="186"/>
      <c r="I4" s="186"/>
      <c r="J4" s="186"/>
      <c r="K4" s="4"/>
      <c r="O4" s="174" t="str">
        <f>'１か月目'!O4:U4</f>
        <v>委託先名：</v>
      </c>
      <c r="P4" s="175"/>
      <c r="Q4" s="175"/>
      <c r="R4" s="175"/>
      <c r="S4" s="175"/>
      <c r="T4" s="175"/>
      <c r="U4" s="176"/>
    </row>
    <row r="5" spans="1:21" ht="12" customHeight="1" x14ac:dyDescent="0.15">
      <c r="B5" s="27" t="s">
        <v>21</v>
      </c>
      <c r="C5" s="23" t="s">
        <v>8</v>
      </c>
      <c r="D5" s="187" t="str">
        <f>IF('１か月目'!D5="","",'１か月目'!D5)</f>
        <v/>
      </c>
      <c r="E5" s="187"/>
      <c r="F5" s="187"/>
      <c r="G5" s="61" t="s">
        <v>7</v>
      </c>
      <c r="H5" s="187" t="str">
        <f>IF('１か月目'!H5="","",'１か月目'!H5)</f>
        <v/>
      </c>
      <c r="I5" s="187"/>
      <c r="J5" s="187"/>
      <c r="K5" s="4"/>
      <c r="O5" s="113" t="s">
        <v>26</v>
      </c>
      <c r="P5" s="114"/>
      <c r="Q5" s="114"/>
      <c r="R5" s="114"/>
      <c r="S5" s="114"/>
      <c r="T5" s="114"/>
      <c r="U5" s="115"/>
    </row>
    <row r="6" spans="1:21" ht="12" customHeight="1" x14ac:dyDescent="0.15">
      <c r="B6" s="27" t="s">
        <v>30</v>
      </c>
      <c r="C6" s="23" t="s">
        <v>8</v>
      </c>
      <c r="D6" s="154" t="e">
        <f ca="1">IF(MONTH(D5)+(K6-1)&lt;=12,MONTH(D5)+(K6-1),MONTH(D5)+(K6-1)-12)</f>
        <v>#VALUE!</v>
      </c>
      <c r="E6" s="154"/>
      <c r="F6" s="154"/>
      <c r="G6" s="158" t="e">
        <f ca="1">IF(D6="","","("&amp;IF(K6&gt;=10,"","　")&amp;K6&amp;"か月目／"&amp;IF(L6&gt;=10,"","　")&amp;L6&amp;"か月)")</f>
        <v>#VALUE!</v>
      </c>
      <c r="H6" s="158"/>
      <c r="I6" s="158"/>
      <c r="J6" s="158"/>
      <c r="K6" s="15">
        <f ca="1">VALUE(IF(LEFT(RIGHT(CELL("filename",$A$1),LEN(CELL("filename",$A$1))-FIND("か月目",CELL("filename",$A$1))+3),1)="]",MID(RIGHT(CELL("filename",$A$1),LEN(CELL("filename",$A$1))-FIND("か月目",CELL("filename",$A$1))+3),2,1),LEFT(RIGHT(CELL("filename",$A$1),LEN(CELL("filename",$A$1))-FIND("か月目",CELL("filename",$A$1))+3),2)))</f>
        <v>9</v>
      </c>
      <c r="L6" s="14" t="e">
        <f>IF(MONTH(D5)&lt;=MONTH(H5),MONTH(H5)-MONTH(D5)+1,24-MONTH(D5)+1+MONTH(H5))</f>
        <v>#VALUE!</v>
      </c>
      <c r="M6" s="14"/>
      <c r="N6" s="14"/>
      <c r="O6" s="24"/>
      <c r="P6" s="25"/>
      <c r="Q6" s="25"/>
      <c r="R6" s="25"/>
      <c r="S6" s="25"/>
      <c r="T6" s="25"/>
      <c r="U6" s="25"/>
    </row>
    <row r="7" spans="1:21" ht="12" customHeight="1" x14ac:dyDescent="0.15">
      <c r="B7" s="8"/>
      <c r="C7" s="8"/>
      <c r="D7" s="9"/>
      <c r="E7" s="9"/>
      <c r="F7" s="12"/>
      <c r="G7" s="12"/>
      <c r="H7" s="12"/>
      <c r="I7" s="11"/>
      <c r="J7" s="11"/>
      <c r="K7" s="11"/>
      <c r="L7" s="11"/>
      <c r="M7" s="11"/>
      <c r="N7" s="6"/>
      <c r="O7" s="7"/>
      <c r="P7" s="24"/>
      <c r="Q7" s="24"/>
      <c r="R7" s="24"/>
      <c r="S7" s="159" t="s">
        <v>46</v>
      </c>
      <c r="T7" s="160"/>
      <c r="U7" s="161"/>
    </row>
    <row r="8" spans="1:21" ht="3" customHeight="1" x14ac:dyDescent="0.15">
      <c r="B8" s="8"/>
      <c r="C8" s="8"/>
      <c r="D8" s="9"/>
      <c r="E8" s="9"/>
      <c r="F8" s="10"/>
      <c r="G8" s="10"/>
      <c r="H8" s="10"/>
      <c r="I8" s="8"/>
      <c r="J8" s="8"/>
      <c r="K8" s="8"/>
      <c r="L8" s="8"/>
      <c r="M8" s="8"/>
      <c r="N8" s="4"/>
      <c r="R8" s="63"/>
    </row>
    <row r="9" spans="1:21" ht="3" customHeight="1" x14ac:dyDescent="0.15"/>
    <row r="10" spans="1:21" ht="11.1" customHeight="1" x14ac:dyDescent="0.15">
      <c r="A10" s="179" t="s">
        <v>25</v>
      </c>
      <c r="B10" s="179" t="s">
        <v>10</v>
      </c>
      <c r="C10" s="181" t="s">
        <v>11</v>
      </c>
      <c r="D10" s="183" t="s">
        <v>5</v>
      </c>
      <c r="E10" s="179"/>
      <c r="F10" s="179"/>
      <c r="G10" s="179"/>
      <c r="H10" s="179"/>
      <c r="I10" s="181"/>
      <c r="J10" s="133" t="s">
        <v>37</v>
      </c>
      <c r="K10" s="134"/>
      <c r="L10" s="134"/>
      <c r="M10" s="134"/>
      <c r="N10" s="135"/>
      <c r="O10" s="171" t="s">
        <v>18</v>
      </c>
      <c r="P10" s="172"/>
      <c r="Q10" s="172"/>
      <c r="R10" s="173"/>
      <c r="S10" s="130" t="s">
        <v>6</v>
      </c>
      <c r="T10" s="131"/>
      <c r="U10" s="132"/>
    </row>
    <row r="11" spans="1:21" ht="11.1" customHeight="1" x14ac:dyDescent="0.15">
      <c r="A11" s="179"/>
      <c r="B11" s="179"/>
      <c r="C11" s="181"/>
      <c r="D11" s="98" t="s">
        <v>0</v>
      </c>
      <c r="E11" s="99" t="s">
        <v>15</v>
      </c>
      <c r="F11" s="99" t="s">
        <v>1</v>
      </c>
      <c r="G11" s="99" t="s">
        <v>2</v>
      </c>
      <c r="H11" s="99" t="s">
        <v>3</v>
      </c>
      <c r="I11" s="62" t="s">
        <v>4</v>
      </c>
      <c r="J11" s="57" t="s">
        <v>38</v>
      </c>
      <c r="K11" s="59" t="s">
        <v>24</v>
      </c>
      <c r="L11" s="59" t="s">
        <v>39</v>
      </c>
      <c r="M11" s="59" t="s">
        <v>4</v>
      </c>
      <c r="N11" s="96" t="s">
        <v>16</v>
      </c>
      <c r="O11" s="57" t="s">
        <v>17</v>
      </c>
      <c r="P11" s="99" t="s">
        <v>29</v>
      </c>
      <c r="Q11" s="102" t="s">
        <v>4</v>
      </c>
      <c r="R11" s="106"/>
      <c r="S11" s="124" t="s">
        <v>45</v>
      </c>
      <c r="T11" s="125"/>
      <c r="U11" s="126"/>
    </row>
    <row r="12" spans="1:21" ht="11.1" customHeight="1" thickBot="1" x14ac:dyDescent="0.2">
      <c r="A12" s="180"/>
      <c r="B12" s="180"/>
      <c r="C12" s="182"/>
      <c r="D12" s="100" t="s">
        <v>19</v>
      </c>
      <c r="E12" s="101" t="s">
        <v>19</v>
      </c>
      <c r="F12" s="101" t="s">
        <v>20</v>
      </c>
      <c r="G12" s="101" t="s">
        <v>19</v>
      </c>
      <c r="H12" s="101" t="s">
        <v>19</v>
      </c>
      <c r="I12" s="78" t="s">
        <v>35</v>
      </c>
      <c r="J12" s="58" t="s">
        <v>19</v>
      </c>
      <c r="K12" s="60" t="s">
        <v>23</v>
      </c>
      <c r="L12" s="60" t="s">
        <v>19</v>
      </c>
      <c r="M12" s="84" t="s">
        <v>35</v>
      </c>
      <c r="N12" s="97" t="s">
        <v>36</v>
      </c>
      <c r="O12" s="58" t="s">
        <v>19</v>
      </c>
      <c r="P12" s="101" t="s">
        <v>19</v>
      </c>
      <c r="Q12" s="84" t="s">
        <v>35</v>
      </c>
      <c r="R12" s="105" t="s">
        <v>43</v>
      </c>
      <c r="S12" s="127"/>
      <c r="T12" s="128"/>
      <c r="U12" s="129"/>
    </row>
    <row r="13" spans="1:21" ht="9.9499999999999993" customHeight="1" thickTop="1" x14ac:dyDescent="0.15">
      <c r="A13" s="142">
        <v>1</v>
      </c>
      <c r="B13" s="184" t="str">
        <f>IF('１か月目'!B13=0,"",'１か月目'!B13)</f>
        <v>z</v>
      </c>
      <c r="C13" s="17" t="s">
        <v>12</v>
      </c>
      <c r="D13" s="38"/>
      <c r="E13" s="39"/>
      <c r="F13" s="32">
        <f t="shared" ref="F13" si="0">IF($B13="","",(D13-(E13+G13+H13)))</f>
        <v>0</v>
      </c>
      <c r="G13" s="39"/>
      <c r="H13" s="39"/>
      <c r="I13" s="91">
        <f>IF(B13="","",IF((D13-E13)=0,0,ROUNDDOWN(((F13/D13)*100),3)))</f>
        <v>0</v>
      </c>
      <c r="J13" s="93">
        <f>'１か月目'!J13</f>
        <v>0</v>
      </c>
      <c r="K13" s="32">
        <f>IF($B13="","",'８か月目'!K13+(E13+G13+H13))</f>
        <v>0</v>
      </c>
      <c r="L13" s="32">
        <f>IF($B13="","",'８か月目'!L13-D13)</f>
        <v>0</v>
      </c>
      <c r="M13" s="85">
        <f>IF(B13="","",IF((J13-K13)=0,0,ROUNDDOWN((((O13-K13)/J13)*100),3)))</f>
        <v>0</v>
      </c>
      <c r="N13" s="163" t="str">
        <f>IF(B13="","",IF(AND(M13&gt;=80,M14&gt;=80),"可","不可"))</f>
        <v>不可</v>
      </c>
      <c r="O13" s="93">
        <f>'８か月目'!O13+D13</f>
        <v>0</v>
      </c>
      <c r="P13" s="32">
        <f>IF($B13="","",'８か月目'!P13+E13)</f>
        <v>0</v>
      </c>
      <c r="Q13" s="76">
        <f>IF(B13="","",IF(O13-(K13-P13)=0,0,ROUNDDOWN(((O13-K13)/(O13-P13)*100),3)))</f>
        <v>0</v>
      </c>
      <c r="R13" s="136">
        <f>IF(B13="","",IF(Q13+Q14=0,0,ROUNDDOWN((((O13-K13)+(O14-K14))/((O13-P13)+(O14-P14))*100),3)))</f>
        <v>0</v>
      </c>
      <c r="S13" s="167"/>
      <c r="T13" s="165"/>
      <c r="U13" s="166"/>
    </row>
    <row r="14" spans="1:21" ht="9.9499999999999993" customHeight="1" x14ac:dyDescent="0.15">
      <c r="A14" s="143"/>
      <c r="B14" s="178"/>
      <c r="C14" s="18" t="s">
        <v>13</v>
      </c>
      <c r="D14" s="40"/>
      <c r="E14" s="41"/>
      <c r="F14" s="33">
        <f t="shared" ref="F14" si="1">IF($B13="","",(D14-(E14+G14+H14)))</f>
        <v>0</v>
      </c>
      <c r="G14" s="41"/>
      <c r="H14" s="41"/>
      <c r="I14" s="92">
        <f>IF(B13="","",IF((D14-E14)=0,0,ROUNDDOWN(((F14/D14)*100),3)))</f>
        <v>0</v>
      </c>
      <c r="J14" s="94">
        <f>'１か月目'!J14</f>
        <v>0</v>
      </c>
      <c r="K14" s="33">
        <f>IF($B13="","",'８か月目'!K14+(E14+G14+H14))</f>
        <v>0</v>
      </c>
      <c r="L14" s="33">
        <f>IF($B13="","",'８か月目'!L14-D14)</f>
        <v>0</v>
      </c>
      <c r="M14" s="86">
        <f>IF(B13="","",IF((J14-K14)=0,0,ROUNDDOWN((((O14-K14)/J14)*100),3)))</f>
        <v>0</v>
      </c>
      <c r="N14" s="117"/>
      <c r="O14" s="94">
        <f>'８か月目'!O14+D14</f>
        <v>0</v>
      </c>
      <c r="P14" s="33">
        <f>IF($B13="","",'８か月目'!P14+E14)</f>
        <v>0</v>
      </c>
      <c r="Q14" s="77">
        <f>IF(B13="","",IF(O14-(K14-P14)=0,0,ROUNDDOWN(((O14-K14)/(O14-P14)*100),3)))</f>
        <v>0</v>
      </c>
      <c r="R14" s="137"/>
      <c r="S14" s="121"/>
      <c r="T14" s="122"/>
      <c r="U14" s="123"/>
    </row>
    <row r="15" spans="1:21" ht="9.9499999999999993" customHeight="1" x14ac:dyDescent="0.15">
      <c r="A15" s="142">
        <v>2</v>
      </c>
      <c r="B15" s="177" t="str">
        <f>IF('１か月目'!B15=0,"",'１か月目'!B15)</f>
        <v>z</v>
      </c>
      <c r="C15" s="20" t="s">
        <v>12</v>
      </c>
      <c r="D15" s="42">
        <f>IF(B15="",0,D$13)</f>
        <v>0</v>
      </c>
      <c r="E15" s="43"/>
      <c r="F15" s="34">
        <f t="shared" ref="F15" si="2">IF($B15="","",(D15-(E15+G15+H15)))</f>
        <v>0</v>
      </c>
      <c r="G15" s="43"/>
      <c r="H15" s="43"/>
      <c r="I15" s="79">
        <f t="shared" ref="I15" si="3">IF(B15="","",IF((D15-E15)=0,0,ROUNDDOWN(((F15/D15)*100),3)))</f>
        <v>0</v>
      </c>
      <c r="J15" s="95">
        <f>'１か月目'!J15</f>
        <v>0</v>
      </c>
      <c r="K15" s="32">
        <f>IF($B15="","",'８か月目'!K15+(E15+G15+H15))</f>
        <v>0</v>
      </c>
      <c r="L15" s="32">
        <f>IF($B15="","",'８か月目'!L15-D15)</f>
        <v>0</v>
      </c>
      <c r="M15" s="85">
        <f t="shared" ref="M15" si="4">IF(B15="","",IF((J15-K15)=0,0,ROUNDDOWN((((O15-K15)/J15)*100),3)))</f>
        <v>0</v>
      </c>
      <c r="N15" s="116" t="str">
        <f t="shared" ref="N15" si="5">IF(B15="","",IF(AND(M15&gt;=80,M16&gt;=80),"可","不可"))</f>
        <v>不可</v>
      </c>
      <c r="O15" s="95">
        <f>'８か月目'!O15+D15</f>
        <v>0</v>
      </c>
      <c r="P15" s="32">
        <f>IF($B15="","",'８か月目'!P15+E15)</f>
        <v>0</v>
      </c>
      <c r="Q15" s="76">
        <f t="shared" ref="Q15" si="6">IF(B15="","",IF(O15-(K15-P15)=0,0,ROUNDDOWN(((O15-K15)/(O15-P15)*100),3)))</f>
        <v>0</v>
      </c>
      <c r="R15" s="138">
        <f t="shared" ref="R15" si="7">IF(B15="","",IF(Q15+Q16=0,0,ROUNDDOWN((((O15-K15)+(O16-K16))/((O15-P15)+(O16-P16))*100),3)))</f>
        <v>0</v>
      </c>
      <c r="S15" s="118"/>
      <c r="T15" s="119"/>
      <c r="U15" s="120"/>
    </row>
    <row r="16" spans="1:21" ht="9.9499999999999993" customHeight="1" x14ac:dyDescent="0.15">
      <c r="A16" s="143"/>
      <c r="B16" s="178"/>
      <c r="C16" s="109" t="s">
        <v>13</v>
      </c>
      <c r="D16" s="44">
        <f>IF(B15="",0,D$14)</f>
        <v>0</v>
      </c>
      <c r="E16" s="45"/>
      <c r="F16" s="35">
        <f t="shared" ref="F16" si="8">IF($B15="","",(D16-(E16+G16+H16)))</f>
        <v>0</v>
      </c>
      <c r="G16" s="45"/>
      <c r="H16" s="45"/>
      <c r="I16" s="80">
        <f t="shared" ref="I16" si="9">IF(B15="","",IF((D16-E16)=0,0,ROUNDDOWN(((F16/D16)*100),3)))</f>
        <v>0</v>
      </c>
      <c r="J16" s="94">
        <f>'１か月目'!J16</f>
        <v>0</v>
      </c>
      <c r="K16" s="33">
        <f>IF($B15="","",'８か月目'!K16+(E16+G16+H16))</f>
        <v>0</v>
      </c>
      <c r="L16" s="33">
        <f>IF($B15="","",'８か月目'!L16-D16)</f>
        <v>0</v>
      </c>
      <c r="M16" s="87">
        <f t="shared" ref="M16" si="10">IF(B15="","",IF((J16-K16)=0,0,ROUNDDOWN((((O16-K16)/J16)*100),3)))</f>
        <v>0</v>
      </c>
      <c r="N16" s="117"/>
      <c r="O16" s="94">
        <f>'８か月目'!O16+D16</f>
        <v>0</v>
      </c>
      <c r="P16" s="33">
        <f>IF($B15="","",'８か月目'!P16+E16)</f>
        <v>0</v>
      </c>
      <c r="Q16" s="77">
        <f t="shared" ref="Q16" si="11">IF(B15="","",IF(O16-(K16-P16)=0,0,ROUNDDOWN(((O16-K16)/(O16-P16)*100),3)))</f>
        <v>0</v>
      </c>
      <c r="R16" s="139"/>
      <c r="S16" s="121"/>
      <c r="T16" s="122"/>
      <c r="U16" s="123"/>
    </row>
    <row r="17" spans="1:21" ht="9.9499999999999993" customHeight="1" x14ac:dyDescent="0.15">
      <c r="A17" s="142">
        <v>3</v>
      </c>
      <c r="B17" s="177" t="str">
        <f>IF('１か月目'!B17=0,"",'１か月目'!B17)</f>
        <v>z</v>
      </c>
      <c r="C17" s="108" t="s">
        <v>12</v>
      </c>
      <c r="D17" s="46">
        <f>IF(B17="",0,D$13)</f>
        <v>0</v>
      </c>
      <c r="E17" s="47"/>
      <c r="F17" s="36">
        <f t="shared" ref="F17" si="12">IF($B17="","",(D17-(E17+G17+H17)))</f>
        <v>0</v>
      </c>
      <c r="G17" s="47"/>
      <c r="H17" s="47"/>
      <c r="I17" s="81">
        <f t="shared" ref="I17" si="13">IF(B17="","",IF((D17-E17)=0,0,ROUNDDOWN(((F17/D17)*100),3)))</f>
        <v>0</v>
      </c>
      <c r="J17" s="95">
        <f>'１か月目'!J17</f>
        <v>0</v>
      </c>
      <c r="K17" s="32">
        <f>IF($B17="","",'８か月目'!K17+(E17+G17+H17))</f>
        <v>0</v>
      </c>
      <c r="L17" s="32">
        <f>IF($B17="","",'８か月目'!L17-D17)</f>
        <v>0</v>
      </c>
      <c r="M17" s="88">
        <f t="shared" ref="M17" si="14">IF(B17="","",IF((J17-K17)=0,0,ROUNDDOWN((((O17-K17)/J17)*100),3)))</f>
        <v>0</v>
      </c>
      <c r="N17" s="116" t="str">
        <f t="shared" ref="N17" si="15">IF(B17="","",IF(AND(M17&gt;=80,M18&gt;=80),"可","不可"))</f>
        <v>不可</v>
      </c>
      <c r="O17" s="95">
        <f>'８か月目'!O17+D17</f>
        <v>0</v>
      </c>
      <c r="P17" s="32">
        <f>IF($B17="","",'８か月目'!P17+E17)</f>
        <v>0</v>
      </c>
      <c r="Q17" s="76">
        <f t="shared" ref="Q17" si="16">IF(B17="","",IF(O17-(K17-P17)=0,0,ROUNDDOWN(((O17-K17)/(O17-P17)*100),3)))</f>
        <v>0</v>
      </c>
      <c r="R17" s="138">
        <f t="shared" ref="R17" si="17">IF(B17="","",IF(Q17+Q18=0,0,ROUNDDOWN((((O17-K17)+(O18-K18))/((O17-P17)+(O18-P18))*100),3)))</f>
        <v>0</v>
      </c>
      <c r="S17" s="118"/>
      <c r="T17" s="119"/>
      <c r="U17" s="120"/>
    </row>
    <row r="18" spans="1:21" ht="9.9499999999999993" customHeight="1" x14ac:dyDescent="0.15">
      <c r="A18" s="143"/>
      <c r="B18" s="178"/>
      <c r="C18" s="18" t="s">
        <v>13</v>
      </c>
      <c r="D18" s="48">
        <f>IF(B17="",0,D$14)</f>
        <v>0</v>
      </c>
      <c r="E18" s="41"/>
      <c r="F18" s="33">
        <f t="shared" ref="F18" si="18">IF($B17="","",(D18-(E18+G18+H18)))</f>
        <v>0</v>
      </c>
      <c r="G18" s="41"/>
      <c r="H18" s="41"/>
      <c r="I18" s="77">
        <f t="shared" ref="I18" si="19">IF(B17="","",IF((D18-E18)=0,0,ROUNDDOWN(((F18/D18)*100),3)))</f>
        <v>0</v>
      </c>
      <c r="J18" s="94">
        <f>'１か月目'!J18</f>
        <v>0</v>
      </c>
      <c r="K18" s="33">
        <f>IF($B17="","",'８か月目'!K18+(E18+G18+H18))</f>
        <v>0</v>
      </c>
      <c r="L18" s="33">
        <f>IF($B17="","",'８か月目'!L18-D18)</f>
        <v>0</v>
      </c>
      <c r="M18" s="86">
        <f t="shared" ref="M18" si="20">IF(B17="","",IF((J18-K18)=0,0,ROUNDDOWN((((O18-K18)/J18)*100),3)))</f>
        <v>0</v>
      </c>
      <c r="N18" s="117"/>
      <c r="O18" s="94">
        <f>'８か月目'!O18+D18</f>
        <v>0</v>
      </c>
      <c r="P18" s="33">
        <f>IF($B17="","",'８か月目'!P18+E18)</f>
        <v>0</v>
      </c>
      <c r="Q18" s="77">
        <f t="shared" ref="Q18" si="21">IF(B17="","",IF(O18-(K18-P18)=0,0,ROUNDDOWN(((O18-K18)/(O18-P18)*100),3)))</f>
        <v>0</v>
      </c>
      <c r="R18" s="139"/>
      <c r="S18" s="121"/>
      <c r="T18" s="122"/>
      <c r="U18" s="123"/>
    </row>
    <row r="19" spans="1:21" ht="9.9499999999999993" customHeight="1" x14ac:dyDescent="0.15">
      <c r="A19" s="142">
        <v>4</v>
      </c>
      <c r="B19" s="177" t="str">
        <f>IF('１か月目'!B19=0,"",'１か月目'!B19)</f>
        <v/>
      </c>
      <c r="C19" s="20" t="s">
        <v>12</v>
      </c>
      <c r="D19" s="42">
        <f>IF(B19="",0,D$13)</f>
        <v>0</v>
      </c>
      <c r="E19" s="43"/>
      <c r="F19" s="34" t="str">
        <f>IF($B19="","",(D19-(E19+G19+H19)))</f>
        <v/>
      </c>
      <c r="G19" s="43"/>
      <c r="H19" s="43"/>
      <c r="I19" s="79" t="str">
        <f t="shared" ref="I19" si="22">IF(B19="","",IF((D19-E19)=0,0,ROUNDDOWN(((F19/D19)*100),3)))</f>
        <v/>
      </c>
      <c r="J19" s="95" t="str">
        <f>'１か月目'!J19</f>
        <v/>
      </c>
      <c r="K19" s="32" t="str">
        <f>IF($B19="","",'８か月目'!K19+(E19+G19+H19))</f>
        <v/>
      </c>
      <c r="L19" s="32" t="str">
        <f>IF($B19="","",'８か月目'!L19-D19)</f>
        <v/>
      </c>
      <c r="M19" s="85" t="str">
        <f t="shared" ref="M19" si="23">IF(B19="","",IF((J19-K19)=0,0,ROUNDDOWN((((O19-K19)/J19)*100),3)))</f>
        <v/>
      </c>
      <c r="N19" s="116" t="str">
        <f t="shared" ref="N19" si="24">IF(B19="","",IF(AND(M19&gt;=80,M20&gt;=80),"可","不可"))</f>
        <v/>
      </c>
      <c r="O19" s="95">
        <f>'８か月目'!O19+D19</f>
        <v>0</v>
      </c>
      <c r="P19" s="32" t="str">
        <f>IF($B19="","",'８か月目'!P19+E19)</f>
        <v/>
      </c>
      <c r="Q19" s="76" t="str">
        <f t="shared" ref="Q19" si="25">IF(B19="","",IF(O19-(K19-P19)=0,0,ROUNDDOWN(((O19-K19)/(O19-P19)*100),3)))</f>
        <v/>
      </c>
      <c r="R19" s="138" t="str">
        <f t="shared" ref="R19" si="26">IF(B19="","",IF(Q19+Q20=0,0,ROUNDDOWN((((O19-K19)+(O20-K20))/((O19-P19)+(O20-P20))*100),3)))</f>
        <v/>
      </c>
      <c r="S19" s="118"/>
      <c r="T19" s="119"/>
      <c r="U19" s="120"/>
    </row>
    <row r="20" spans="1:21" ht="9.9499999999999993" customHeight="1" x14ac:dyDescent="0.15">
      <c r="A20" s="143"/>
      <c r="B20" s="178"/>
      <c r="C20" s="109" t="s">
        <v>13</v>
      </c>
      <c r="D20" s="44">
        <f>IF(B19="",0,D$14)</f>
        <v>0</v>
      </c>
      <c r="E20" s="45"/>
      <c r="F20" s="35" t="str">
        <f>IF($B19="","",(D20-(E20+G20+H20)))</f>
        <v/>
      </c>
      <c r="G20" s="45"/>
      <c r="H20" s="45"/>
      <c r="I20" s="80" t="str">
        <f t="shared" ref="I20" si="27">IF(B19="","",IF((D20-E20)=0,0,ROUNDDOWN(((F20/D20)*100),3)))</f>
        <v/>
      </c>
      <c r="J20" s="94" t="str">
        <f>'１か月目'!J20</f>
        <v/>
      </c>
      <c r="K20" s="33" t="str">
        <f>IF($B19="","",'８か月目'!K20+(E20+G20+H20))</f>
        <v/>
      </c>
      <c r="L20" s="33" t="str">
        <f>IF($B19="","",'８か月目'!L20-D20)</f>
        <v/>
      </c>
      <c r="M20" s="87" t="str">
        <f t="shared" ref="M20" si="28">IF(B19="","",IF((J20-K20)=0,0,ROUNDDOWN((((O20-K20)/J20)*100),3)))</f>
        <v/>
      </c>
      <c r="N20" s="117"/>
      <c r="O20" s="94">
        <f>'８か月目'!O20+D20</f>
        <v>0</v>
      </c>
      <c r="P20" s="33" t="str">
        <f>IF($B19="","",'８か月目'!P20+E20)</f>
        <v/>
      </c>
      <c r="Q20" s="77" t="str">
        <f t="shared" ref="Q20" si="29">IF(B19="","",IF(O20-(K20-P20)=0,0,ROUNDDOWN(((O20-K20)/(O20-P20)*100),3)))</f>
        <v/>
      </c>
      <c r="R20" s="139"/>
      <c r="S20" s="121"/>
      <c r="T20" s="122"/>
      <c r="U20" s="123"/>
    </row>
    <row r="21" spans="1:21" ht="9.9499999999999993" customHeight="1" x14ac:dyDescent="0.15">
      <c r="A21" s="142">
        <v>5</v>
      </c>
      <c r="B21" s="177" t="str">
        <f>IF('１か月目'!B21=0,"",'１か月目'!B21)</f>
        <v/>
      </c>
      <c r="C21" s="108" t="s">
        <v>12</v>
      </c>
      <c r="D21" s="46">
        <f>IF(B21="",0,D$13)</f>
        <v>0</v>
      </c>
      <c r="E21" s="47"/>
      <c r="F21" s="36" t="str">
        <f t="shared" ref="F21" si="30">IF($B21="","",(D21-(E21+G21+H21)))</f>
        <v/>
      </c>
      <c r="G21" s="47"/>
      <c r="H21" s="47"/>
      <c r="I21" s="81" t="str">
        <f t="shared" ref="I21" si="31">IF(B21="","",IF((D21-E21)=0,0,ROUNDDOWN(((F21/D21)*100),3)))</f>
        <v/>
      </c>
      <c r="J21" s="95" t="str">
        <f>'１か月目'!J21</f>
        <v/>
      </c>
      <c r="K21" s="32" t="str">
        <f>IF($B21="","",'８か月目'!K21+(E21+G21+H21))</f>
        <v/>
      </c>
      <c r="L21" s="32" t="str">
        <f>IF($B21="","",'８か月目'!L21-D21)</f>
        <v/>
      </c>
      <c r="M21" s="88" t="str">
        <f t="shared" ref="M21" si="32">IF(B21="","",IF((J21-K21)=0,0,ROUNDDOWN((((O21-K21)/J21)*100),3)))</f>
        <v/>
      </c>
      <c r="N21" s="116" t="str">
        <f t="shared" ref="N21" si="33">IF(B21="","",IF(AND(M21&gt;=80,M22&gt;=80),"可","不可"))</f>
        <v/>
      </c>
      <c r="O21" s="95">
        <f>'８か月目'!O21+D21</f>
        <v>0</v>
      </c>
      <c r="P21" s="32" t="str">
        <f>IF($B21="","",'８か月目'!P21+E21)</f>
        <v/>
      </c>
      <c r="Q21" s="76" t="str">
        <f t="shared" ref="Q21" si="34">IF(B21="","",IF(O21-(K21-P21)=0,0,ROUNDDOWN(((O21-K21)/(O21-P21)*100),3)))</f>
        <v/>
      </c>
      <c r="R21" s="138" t="str">
        <f t="shared" ref="R21" si="35">IF(B21="","",IF(Q21+Q22=0,0,ROUNDDOWN((((O21-K21)+(O22-K22))/((O21-P21)+(O22-P22))*100),3)))</f>
        <v/>
      </c>
      <c r="S21" s="118"/>
      <c r="T21" s="119"/>
      <c r="U21" s="120"/>
    </row>
    <row r="22" spans="1:21" ht="9.9499999999999993" customHeight="1" x14ac:dyDescent="0.15">
      <c r="A22" s="143"/>
      <c r="B22" s="178"/>
      <c r="C22" s="18" t="s">
        <v>13</v>
      </c>
      <c r="D22" s="48">
        <f>IF(B21="",0,D$14)</f>
        <v>0</v>
      </c>
      <c r="E22" s="41"/>
      <c r="F22" s="33" t="str">
        <f t="shared" ref="F22" si="36">IF($B21="","",(D22-(E22+G22+H22)))</f>
        <v/>
      </c>
      <c r="G22" s="41"/>
      <c r="H22" s="41"/>
      <c r="I22" s="77" t="str">
        <f t="shared" ref="I22" si="37">IF(B21="","",IF((D22-E22)=0,0,ROUNDDOWN(((F22/D22)*100),3)))</f>
        <v/>
      </c>
      <c r="J22" s="94" t="str">
        <f>'１か月目'!J22</f>
        <v/>
      </c>
      <c r="K22" s="33" t="str">
        <f>IF($B21="","",'８か月目'!K22+(E22+G22+H22))</f>
        <v/>
      </c>
      <c r="L22" s="33" t="str">
        <f>IF($B21="","",'８か月目'!L22-D22)</f>
        <v/>
      </c>
      <c r="M22" s="86" t="str">
        <f t="shared" ref="M22" si="38">IF(B21="","",IF((J22-K22)=0,0,ROUNDDOWN((((O22-K22)/J22)*100),3)))</f>
        <v/>
      </c>
      <c r="N22" s="117"/>
      <c r="O22" s="94">
        <f>'８か月目'!O22+D22</f>
        <v>0</v>
      </c>
      <c r="P22" s="33" t="str">
        <f>IF($B21="","",'８か月目'!P22+E22)</f>
        <v/>
      </c>
      <c r="Q22" s="77" t="str">
        <f t="shared" ref="Q22" si="39">IF(B21="","",IF(O22-(K22-P22)=0,0,ROUNDDOWN(((O22-K22)/(O22-P22)*100),3)))</f>
        <v/>
      </c>
      <c r="R22" s="139"/>
      <c r="S22" s="121"/>
      <c r="T22" s="122"/>
      <c r="U22" s="123"/>
    </row>
    <row r="23" spans="1:21" ht="9.9499999999999993" customHeight="1" x14ac:dyDescent="0.15">
      <c r="A23" s="142">
        <v>6</v>
      </c>
      <c r="B23" s="177" t="str">
        <f>IF('１か月目'!B23=0,"",'１か月目'!B23)</f>
        <v/>
      </c>
      <c r="C23" s="20" t="s">
        <v>12</v>
      </c>
      <c r="D23" s="42">
        <f>IF(B23="",0,D$13)</f>
        <v>0</v>
      </c>
      <c r="E23" s="43"/>
      <c r="F23" s="34" t="str">
        <f t="shared" ref="F23" si="40">IF($B23="","",(D23-(E23+G23+H23)))</f>
        <v/>
      </c>
      <c r="G23" s="43"/>
      <c r="H23" s="43"/>
      <c r="I23" s="79" t="str">
        <f t="shared" ref="I23" si="41">IF(B23="","",IF((D23-E23)=0,0,ROUNDDOWN(((F23/D23)*100),3)))</f>
        <v/>
      </c>
      <c r="J23" s="95" t="str">
        <f>'１か月目'!J23</f>
        <v/>
      </c>
      <c r="K23" s="32" t="str">
        <f>IF($B23="","",'８か月目'!K23+(E23+G23+H23))</f>
        <v/>
      </c>
      <c r="L23" s="32" t="str">
        <f>IF($B23="","",'８か月目'!L23-D23)</f>
        <v/>
      </c>
      <c r="M23" s="85" t="str">
        <f t="shared" ref="M23" si="42">IF(B23="","",IF((J23-K23)=0,0,ROUNDDOWN((((O23-K23)/J23)*100),3)))</f>
        <v/>
      </c>
      <c r="N23" s="116" t="str">
        <f t="shared" ref="N23" si="43">IF(B23="","",IF(AND(M23&gt;=80,M24&gt;=80),"可","不可"))</f>
        <v/>
      </c>
      <c r="O23" s="95">
        <f>'８か月目'!O23+D23</f>
        <v>0</v>
      </c>
      <c r="P23" s="32" t="str">
        <f>IF($B23="","",'８か月目'!P23+E23)</f>
        <v/>
      </c>
      <c r="Q23" s="76" t="str">
        <f t="shared" ref="Q23" si="44">IF(B23="","",IF(O23-(K23-P23)=0,0,ROUNDDOWN(((O23-K23)/(O23-P23)*100),3)))</f>
        <v/>
      </c>
      <c r="R23" s="138" t="str">
        <f t="shared" ref="R23" si="45">IF(B23="","",IF(Q23+Q24=0,0,ROUNDDOWN((((O23-K23)+(O24-K24))/((O23-P23)+(O24-P24))*100),3)))</f>
        <v/>
      </c>
      <c r="S23" s="118"/>
      <c r="T23" s="119"/>
      <c r="U23" s="120"/>
    </row>
    <row r="24" spans="1:21" ht="9.9499999999999993" customHeight="1" x14ac:dyDescent="0.15">
      <c r="A24" s="143"/>
      <c r="B24" s="178"/>
      <c r="C24" s="109" t="s">
        <v>13</v>
      </c>
      <c r="D24" s="44">
        <f>IF(B23="",0,D$14)</f>
        <v>0</v>
      </c>
      <c r="E24" s="45"/>
      <c r="F24" s="35" t="str">
        <f t="shared" ref="F24" si="46">IF($B23="","",(D24-(E24+G24+H24)))</f>
        <v/>
      </c>
      <c r="G24" s="45"/>
      <c r="H24" s="45"/>
      <c r="I24" s="80" t="str">
        <f t="shared" ref="I24" si="47">IF(B23="","",IF((D24-E24)=0,0,ROUNDDOWN(((F24/D24)*100),3)))</f>
        <v/>
      </c>
      <c r="J24" s="94" t="str">
        <f>'１か月目'!J24</f>
        <v/>
      </c>
      <c r="K24" s="33" t="str">
        <f>IF($B23="","",'８か月目'!K24+(E24+G24+H24))</f>
        <v/>
      </c>
      <c r="L24" s="33" t="str">
        <f>IF($B23="","",'８か月目'!L24-D24)</f>
        <v/>
      </c>
      <c r="M24" s="87" t="str">
        <f t="shared" ref="M24" si="48">IF(B23="","",IF((J24-K24)=0,0,ROUNDDOWN((((O24-K24)/J24)*100),3)))</f>
        <v/>
      </c>
      <c r="N24" s="117"/>
      <c r="O24" s="94">
        <f>'８か月目'!O24+D24</f>
        <v>0</v>
      </c>
      <c r="P24" s="33" t="str">
        <f>IF($B23="","",'８か月目'!P24+E24)</f>
        <v/>
      </c>
      <c r="Q24" s="77" t="str">
        <f t="shared" ref="Q24" si="49">IF(B23="","",IF(O24-(K24-P24)=0,0,ROUNDDOWN(((O24-K24)/(O24-P24)*100),3)))</f>
        <v/>
      </c>
      <c r="R24" s="139"/>
      <c r="S24" s="121"/>
      <c r="T24" s="122"/>
      <c r="U24" s="123"/>
    </row>
    <row r="25" spans="1:21" ht="9.9499999999999993" customHeight="1" x14ac:dyDescent="0.15">
      <c r="A25" s="142">
        <v>7</v>
      </c>
      <c r="B25" s="177" t="str">
        <f>IF('１か月目'!B25=0,"",'１か月目'!B25)</f>
        <v/>
      </c>
      <c r="C25" s="108" t="s">
        <v>12</v>
      </c>
      <c r="D25" s="46">
        <f>IF(B25="",0,D$13)</f>
        <v>0</v>
      </c>
      <c r="E25" s="47"/>
      <c r="F25" s="36" t="str">
        <f t="shared" ref="F25" si="50">IF($B25="","",(D25-(E25+G25+H25)))</f>
        <v/>
      </c>
      <c r="G25" s="47"/>
      <c r="H25" s="47"/>
      <c r="I25" s="81" t="str">
        <f t="shared" ref="I25" si="51">IF(B25="","",IF((D25-E25)=0,0,ROUNDDOWN(((F25/D25)*100),3)))</f>
        <v/>
      </c>
      <c r="J25" s="95" t="str">
        <f>'１か月目'!J25</f>
        <v/>
      </c>
      <c r="K25" s="32" t="str">
        <f>IF($B25="","",'８か月目'!K25+(E25+G25+H25))</f>
        <v/>
      </c>
      <c r="L25" s="32" t="str">
        <f>IF($B25="","",'８か月目'!L25-D25)</f>
        <v/>
      </c>
      <c r="M25" s="88" t="str">
        <f t="shared" ref="M25" si="52">IF(B25="","",IF((J25-K25)=0,0,ROUNDDOWN((((O25-K25)/J25)*100),3)))</f>
        <v/>
      </c>
      <c r="N25" s="116" t="str">
        <f t="shared" ref="N25" si="53">IF(B25="","",IF(AND(M25&gt;=80,M26&gt;=80),"可","不可"))</f>
        <v/>
      </c>
      <c r="O25" s="95">
        <f>'８か月目'!O25+D25</f>
        <v>0</v>
      </c>
      <c r="P25" s="32" t="str">
        <f>IF($B25="","",'８か月目'!P25+E25)</f>
        <v/>
      </c>
      <c r="Q25" s="76" t="str">
        <f t="shared" ref="Q25" si="54">IF(B25="","",IF(O25-(K25-P25)=0,0,ROUNDDOWN(((O25-K25)/(O25-P25)*100),3)))</f>
        <v/>
      </c>
      <c r="R25" s="138" t="str">
        <f t="shared" ref="R25" si="55">IF(B25="","",IF(Q25+Q26=0,0,ROUNDDOWN((((O25-K25)+(O26-K26))/((O25-P25)+(O26-P26))*100),3)))</f>
        <v/>
      </c>
      <c r="S25" s="118"/>
      <c r="T25" s="119"/>
      <c r="U25" s="120"/>
    </row>
    <row r="26" spans="1:21" ht="9.9499999999999993" customHeight="1" x14ac:dyDescent="0.15">
      <c r="A26" s="143"/>
      <c r="B26" s="178"/>
      <c r="C26" s="18" t="s">
        <v>13</v>
      </c>
      <c r="D26" s="48">
        <f>IF(B25="",0,D$14)</f>
        <v>0</v>
      </c>
      <c r="E26" s="41"/>
      <c r="F26" s="33" t="str">
        <f t="shared" ref="F26" si="56">IF($B25="","",(D26-(E26+G26+H26)))</f>
        <v/>
      </c>
      <c r="G26" s="41"/>
      <c r="H26" s="41"/>
      <c r="I26" s="77" t="str">
        <f t="shared" ref="I26" si="57">IF(B25="","",IF((D26-E26)=0,0,ROUNDDOWN(((F26/D26)*100),3)))</f>
        <v/>
      </c>
      <c r="J26" s="94" t="str">
        <f>'１か月目'!J26</f>
        <v/>
      </c>
      <c r="K26" s="33" t="str">
        <f>IF($B25="","",'８か月目'!K26+(E26+G26+H26))</f>
        <v/>
      </c>
      <c r="L26" s="33" t="str">
        <f>IF($B25="","",'８か月目'!L26-D26)</f>
        <v/>
      </c>
      <c r="M26" s="86" t="str">
        <f t="shared" ref="M26" si="58">IF(B25="","",IF((J26-K26)=0,0,ROUNDDOWN((((O26-K26)/J26)*100),3)))</f>
        <v/>
      </c>
      <c r="N26" s="117"/>
      <c r="O26" s="94">
        <f>'８か月目'!O26+D26</f>
        <v>0</v>
      </c>
      <c r="P26" s="33" t="str">
        <f>IF($B25="","",'８か月目'!P26+E26)</f>
        <v/>
      </c>
      <c r="Q26" s="77" t="str">
        <f t="shared" ref="Q26" si="59">IF(B25="","",IF(O26-(K26-P26)=0,0,ROUNDDOWN(((O26-K26)/(O26-P26)*100),3)))</f>
        <v/>
      </c>
      <c r="R26" s="139"/>
      <c r="S26" s="121"/>
      <c r="T26" s="122"/>
      <c r="U26" s="123"/>
    </row>
    <row r="27" spans="1:21" ht="9.9499999999999993" customHeight="1" x14ac:dyDescent="0.15">
      <c r="A27" s="142">
        <v>8</v>
      </c>
      <c r="B27" s="177" t="str">
        <f>IF('１か月目'!B27=0,"",'１か月目'!B27)</f>
        <v/>
      </c>
      <c r="C27" s="20" t="s">
        <v>12</v>
      </c>
      <c r="D27" s="42">
        <f>IF(B27="",0,D$13)</f>
        <v>0</v>
      </c>
      <c r="E27" s="43"/>
      <c r="F27" s="34" t="str">
        <f t="shared" ref="F27" si="60">IF($B27="","",(D27-(E27+G27+H27)))</f>
        <v/>
      </c>
      <c r="G27" s="43"/>
      <c r="H27" s="43"/>
      <c r="I27" s="79" t="str">
        <f t="shared" ref="I27" si="61">IF(B27="","",IF((D27-E27)=0,0,ROUNDDOWN(((F27/D27)*100),3)))</f>
        <v/>
      </c>
      <c r="J27" s="95" t="str">
        <f>'１か月目'!J27</f>
        <v/>
      </c>
      <c r="K27" s="32" t="str">
        <f>IF($B27="","",'８か月目'!K27+(E27+G27+H27))</f>
        <v/>
      </c>
      <c r="L27" s="32" t="str">
        <f>IF($B27="","",'８か月目'!L27-D27)</f>
        <v/>
      </c>
      <c r="M27" s="85" t="str">
        <f t="shared" ref="M27" si="62">IF(B27="","",IF((J27-K27)=0,0,ROUNDDOWN((((O27-K27)/J27)*100),3)))</f>
        <v/>
      </c>
      <c r="N27" s="116" t="str">
        <f t="shared" ref="N27" si="63">IF(B27="","",IF(AND(M27&gt;=80,M28&gt;=80),"可","不可"))</f>
        <v/>
      </c>
      <c r="O27" s="95">
        <f>'８か月目'!O27+D27</f>
        <v>0</v>
      </c>
      <c r="P27" s="32" t="str">
        <f>IF($B27="","",'８か月目'!P27+E27)</f>
        <v/>
      </c>
      <c r="Q27" s="76" t="str">
        <f t="shared" ref="Q27" si="64">IF(B27="","",IF(O27-(K27-P27)=0,0,ROUNDDOWN(((O27-K27)/(O27-P27)*100),3)))</f>
        <v/>
      </c>
      <c r="R27" s="138" t="str">
        <f t="shared" ref="R27" si="65">IF(B27="","",IF(Q27+Q28=0,0,ROUNDDOWN((((O27-K27)+(O28-K28))/((O27-P27)+(O28-P28))*100),3)))</f>
        <v/>
      </c>
      <c r="S27" s="118"/>
      <c r="T27" s="119"/>
      <c r="U27" s="120"/>
    </row>
    <row r="28" spans="1:21" ht="9.9499999999999993" customHeight="1" x14ac:dyDescent="0.15">
      <c r="A28" s="143"/>
      <c r="B28" s="178"/>
      <c r="C28" s="109" t="s">
        <v>13</v>
      </c>
      <c r="D28" s="44">
        <f>IF(B27="",0,D$14)</f>
        <v>0</v>
      </c>
      <c r="E28" s="45"/>
      <c r="F28" s="35" t="str">
        <f t="shared" ref="F28" si="66">IF($B27="","",(D28-(E28+G28+H28)))</f>
        <v/>
      </c>
      <c r="G28" s="45"/>
      <c r="H28" s="45"/>
      <c r="I28" s="80" t="str">
        <f t="shared" ref="I28" si="67">IF(B27="","",IF((D28-E28)=0,0,ROUNDDOWN(((F28/D28)*100),3)))</f>
        <v/>
      </c>
      <c r="J28" s="94" t="str">
        <f>'１か月目'!J28</f>
        <v/>
      </c>
      <c r="K28" s="33" t="str">
        <f>IF($B27="","",'８か月目'!K28+(E28+G28+H28))</f>
        <v/>
      </c>
      <c r="L28" s="33" t="str">
        <f>IF($B27="","",'８か月目'!L28-D28)</f>
        <v/>
      </c>
      <c r="M28" s="87" t="str">
        <f t="shared" ref="M28" si="68">IF(B27="","",IF((J28-K28)=0,0,ROUNDDOWN((((O28-K28)/J28)*100),3)))</f>
        <v/>
      </c>
      <c r="N28" s="117"/>
      <c r="O28" s="94">
        <f>'８か月目'!O28+D28</f>
        <v>0</v>
      </c>
      <c r="P28" s="33" t="str">
        <f>IF($B27="","",'８か月目'!P28+E28)</f>
        <v/>
      </c>
      <c r="Q28" s="77" t="str">
        <f t="shared" ref="Q28" si="69">IF(B27="","",IF(O28-(K28-P28)=0,0,ROUNDDOWN(((O28-K28)/(O28-P28)*100),3)))</f>
        <v/>
      </c>
      <c r="R28" s="139"/>
      <c r="S28" s="121"/>
      <c r="T28" s="122"/>
      <c r="U28" s="123"/>
    </row>
    <row r="29" spans="1:21" ht="9.9499999999999993" customHeight="1" x14ac:dyDescent="0.15">
      <c r="A29" s="142">
        <v>9</v>
      </c>
      <c r="B29" s="177" t="str">
        <f>IF('１か月目'!B29=0,"",'１か月目'!B29)</f>
        <v/>
      </c>
      <c r="C29" s="108" t="s">
        <v>12</v>
      </c>
      <c r="D29" s="46">
        <f>IF(B29="",0,D$13)</f>
        <v>0</v>
      </c>
      <c r="E29" s="47"/>
      <c r="F29" s="36" t="str">
        <f t="shared" ref="F29" si="70">IF($B29="","",(D29-(E29+G29+H29)))</f>
        <v/>
      </c>
      <c r="G29" s="47"/>
      <c r="H29" s="47"/>
      <c r="I29" s="81" t="str">
        <f t="shared" ref="I29" si="71">IF(B29="","",IF((D29-E29)=0,0,ROUNDDOWN(((F29/D29)*100),3)))</f>
        <v/>
      </c>
      <c r="J29" s="95" t="str">
        <f>'１か月目'!J29</f>
        <v/>
      </c>
      <c r="K29" s="32" t="str">
        <f>IF($B29="","",'８か月目'!K29+(E29+G29+H29))</f>
        <v/>
      </c>
      <c r="L29" s="32" t="str">
        <f>IF($B29="","",'８か月目'!L29-D29)</f>
        <v/>
      </c>
      <c r="M29" s="88" t="str">
        <f t="shared" ref="M29" si="72">IF(B29="","",IF((J29-K29)=0,0,ROUNDDOWN((((O29-K29)/J29)*100),3)))</f>
        <v/>
      </c>
      <c r="N29" s="116" t="str">
        <f t="shared" ref="N29" si="73">IF(B29="","",IF(AND(M29&gt;=80,M30&gt;=80),"可","不可"))</f>
        <v/>
      </c>
      <c r="O29" s="95">
        <f>'８か月目'!O29+D29</f>
        <v>0</v>
      </c>
      <c r="P29" s="32" t="str">
        <f>IF($B29="","",'８か月目'!P29+E29)</f>
        <v/>
      </c>
      <c r="Q29" s="76" t="str">
        <f t="shared" ref="Q29" si="74">IF(B29="","",IF(O29-(K29-P29)=0,0,ROUNDDOWN(((O29-K29)/(O29-P29)*100),3)))</f>
        <v/>
      </c>
      <c r="R29" s="138" t="str">
        <f t="shared" ref="R29" si="75">IF(B29="","",IF(Q29+Q30=0,0,ROUNDDOWN((((O29-K29)+(O30-K30))/((O29-P29)+(O30-P30))*100),3)))</f>
        <v/>
      </c>
      <c r="S29" s="118"/>
      <c r="T29" s="119"/>
      <c r="U29" s="120"/>
    </row>
    <row r="30" spans="1:21" ht="9.9499999999999993" customHeight="1" x14ac:dyDescent="0.15">
      <c r="A30" s="143"/>
      <c r="B30" s="178"/>
      <c r="C30" s="18" t="s">
        <v>13</v>
      </c>
      <c r="D30" s="48">
        <f>IF(B29="",0,D$14)</f>
        <v>0</v>
      </c>
      <c r="E30" s="41"/>
      <c r="F30" s="33" t="str">
        <f t="shared" ref="F30" si="76">IF($B29="","",(D30-(E30+G30+H30)))</f>
        <v/>
      </c>
      <c r="G30" s="41"/>
      <c r="H30" s="41"/>
      <c r="I30" s="77" t="str">
        <f t="shared" ref="I30" si="77">IF(B29="","",IF((D30-E30)=0,0,ROUNDDOWN(((F30/D30)*100),3)))</f>
        <v/>
      </c>
      <c r="J30" s="94" t="str">
        <f>'１か月目'!J30</f>
        <v/>
      </c>
      <c r="K30" s="33" t="str">
        <f>IF($B29="","",'８か月目'!K30+(E30+G30+H30))</f>
        <v/>
      </c>
      <c r="L30" s="33" t="str">
        <f>IF($B29="","",'８か月目'!L30-D30)</f>
        <v/>
      </c>
      <c r="M30" s="86" t="str">
        <f t="shared" ref="M30" si="78">IF(B29="","",IF((J30-K30)=0,0,ROUNDDOWN((((O30-K30)/J30)*100),3)))</f>
        <v/>
      </c>
      <c r="N30" s="117"/>
      <c r="O30" s="94">
        <f>'８か月目'!O30+D30</f>
        <v>0</v>
      </c>
      <c r="P30" s="33" t="str">
        <f>IF($B29="","",'８か月目'!P30+E30)</f>
        <v/>
      </c>
      <c r="Q30" s="77" t="str">
        <f t="shared" ref="Q30" si="79">IF(B29="","",IF(O30-(K30-P30)=0,0,ROUNDDOWN(((O30-K30)/(O30-P30)*100),3)))</f>
        <v/>
      </c>
      <c r="R30" s="139"/>
      <c r="S30" s="121"/>
      <c r="T30" s="122"/>
      <c r="U30" s="123"/>
    </row>
    <row r="31" spans="1:21" ht="9.9499999999999993" customHeight="1" x14ac:dyDescent="0.15">
      <c r="A31" s="142">
        <v>10</v>
      </c>
      <c r="B31" s="177" t="str">
        <f>IF('１か月目'!B31=0,"",'１か月目'!B31)</f>
        <v/>
      </c>
      <c r="C31" s="20" t="s">
        <v>12</v>
      </c>
      <c r="D31" s="42">
        <f>IF(B31="",0,D$13)</f>
        <v>0</v>
      </c>
      <c r="E31" s="43"/>
      <c r="F31" s="34" t="str">
        <f t="shared" ref="F31" si="80">IF($B31="","",(D31-(E31+G31+H31)))</f>
        <v/>
      </c>
      <c r="G31" s="43"/>
      <c r="H31" s="43"/>
      <c r="I31" s="79" t="str">
        <f t="shared" ref="I31" si="81">IF(B31="","",IF((D31-E31)=0,0,ROUNDDOWN(((F31/D31)*100),3)))</f>
        <v/>
      </c>
      <c r="J31" s="95" t="str">
        <f>'１か月目'!J31</f>
        <v/>
      </c>
      <c r="K31" s="32" t="str">
        <f>IF($B31="","",'８か月目'!K31+(E31+G31+H31))</f>
        <v/>
      </c>
      <c r="L31" s="32" t="str">
        <f>IF($B31="","",'８か月目'!L31-D31)</f>
        <v/>
      </c>
      <c r="M31" s="85" t="str">
        <f t="shared" ref="M31" si="82">IF(B31="","",IF((J31-K31)=0,0,ROUNDDOWN((((O31-K31)/J31)*100),3)))</f>
        <v/>
      </c>
      <c r="N31" s="116" t="str">
        <f t="shared" ref="N31" si="83">IF(B31="","",IF(AND(M31&gt;=80,M32&gt;=80),"可","不可"))</f>
        <v/>
      </c>
      <c r="O31" s="95">
        <f>'８か月目'!O31+D31</f>
        <v>0</v>
      </c>
      <c r="P31" s="32" t="str">
        <f>IF($B31="","",'８か月目'!P31+E31)</f>
        <v/>
      </c>
      <c r="Q31" s="76" t="str">
        <f t="shared" ref="Q31" si="84">IF(B31="","",IF(O31-(K31-P31)=0,0,ROUNDDOWN(((O31-K31)/(O31-P31)*100),3)))</f>
        <v/>
      </c>
      <c r="R31" s="138" t="str">
        <f t="shared" ref="R31" si="85">IF(B31="","",IF(Q31+Q32=0,0,ROUNDDOWN((((O31-K31)+(O32-K32))/((O31-P31)+(O32-P32))*100),3)))</f>
        <v/>
      </c>
      <c r="S31" s="118"/>
      <c r="T31" s="119"/>
      <c r="U31" s="120"/>
    </row>
    <row r="32" spans="1:21" ht="9.9499999999999993" customHeight="1" x14ac:dyDescent="0.15">
      <c r="A32" s="143"/>
      <c r="B32" s="178"/>
      <c r="C32" s="109" t="s">
        <v>13</v>
      </c>
      <c r="D32" s="44">
        <f>IF(B31="",0,D$14)</f>
        <v>0</v>
      </c>
      <c r="E32" s="45"/>
      <c r="F32" s="35" t="str">
        <f t="shared" ref="F32" si="86">IF($B31="","",(D32-(E32+G32+H32)))</f>
        <v/>
      </c>
      <c r="G32" s="45"/>
      <c r="H32" s="45"/>
      <c r="I32" s="80" t="str">
        <f t="shared" ref="I32" si="87">IF(B31="","",IF((D32-E32)=0,0,ROUNDDOWN(((F32/D32)*100),3)))</f>
        <v/>
      </c>
      <c r="J32" s="94" t="str">
        <f>'１か月目'!J32</f>
        <v/>
      </c>
      <c r="K32" s="33" t="str">
        <f>IF($B31="","",'８か月目'!K32+(E32+G32+H32))</f>
        <v/>
      </c>
      <c r="L32" s="33" t="str">
        <f>IF($B31="","",'８か月目'!L32-D32)</f>
        <v/>
      </c>
      <c r="M32" s="87" t="str">
        <f t="shared" ref="M32" si="88">IF(B31="","",IF((J32-K32)=0,0,ROUNDDOWN((((O32-K32)/J32)*100),3)))</f>
        <v/>
      </c>
      <c r="N32" s="117"/>
      <c r="O32" s="94">
        <f>'８か月目'!O32+D32</f>
        <v>0</v>
      </c>
      <c r="P32" s="33" t="str">
        <f>IF($B31="","",'８か月目'!P32+E32)</f>
        <v/>
      </c>
      <c r="Q32" s="77" t="str">
        <f t="shared" ref="Q32" si="89">IF(B31="","",IF(O32-(K32-P32)=0,0,ROUNDDOWN(((O32-K32)/(O32-P32)*100),3)))</f>
        <v/>
      </c>
      <c r="R32" s="139"/>
      <c r="S32" s="121"/>
      <c r="T32" s="122"/>
      <c r="U32" s="123"/>
    </row>
    <row r="33" spans="1:21" ht="9.9499999999999993" customHeight="1" x14ac:dyDescent="0.15">
      <c r="A33" s="142">
        <v>11</v>
      </c>
      <c r="B33" s="177" t="str">
        <f>IF('１か月目'!B33=0,"",'１か月目'!B33)</f>
        <v/>
      </c>
      <c r="C33" s="108" t="s">
        <v>12</v>
      </c>
      <c r="D33" s="46">
        <f>IF(B33="",0,D$13)</f>
        <v>0</v>
      </c>
      <c r="E33" s="47"/>
      <c r="F33" s="36" t="str">
        <f t="shared" ref="F33" si="90">IF($B33="","",(D33-(E33+G33+H33)))</f>
        <v/>
      </c>
      <c r="G33" s="47"/>
      <c r="H33" s="47"/>
      <c r="I33" s="81" t="str">
        <f t="shared" ref="I33" si="91">IF(B33="","",IF((D33-E33)=0,0,ROUNDDOWN(((F33/D33)*100),3)))</f>
        <v/>
      </c>
      <c r="J33" s="95" t="str">
        <f>'１か月目'!J33</f>
        <v/>
      </c>
      <c r="K33" s="32" t="str">
        <f>IF($B33="","",'８か月目'!K33+(E33+G33+H33))</f>
        <v/>
      </c>
      <c r="L33" s="32" t="str">
        <f>IF($B33="","",'８か月目'!L33-D33)</f>
        <v/>
      </c>
      <c r="M33" s="88" t="str">
        <f t="shared" ref="M33" si="92">IF(B33="","",IF((J33-K33)=0,0,ROUNDDOWN((((O33-K33)/J33)*100),3)))</f>
        <v/>
      </c>
      <c r="N33" s="116" t="str">
        <f t="shared" ref="N33" si="93">IF(B33="","",IF(AND(M33&gt;=80,M34&gt;=80),"可","不可"))</f>
        <v/>
      </c>
      <c r="O33" s="95">
        <f>'８か月目'!O33+D33</f>
        <v>0</v>
      </c>
      <c r="P33" s="32" t="str">
        <f>IF($B33="","",'８か月目'!P33+E33)</f>
        <v/>
      </c>
      <c r="Q33" s="76" t="str">
        <f t="shared" ref="Q33" si="94">IF(B33="","",IF(O33-(K33-P33)=0,0,ROUNDDOWN(((O33-K33)/(O33-P33)*100),3)))</f>
        <v/>
      </c>
      <c r="R33" s="138" t="str">
        <f t="shared" ref="R33" si="95">IF(B33="","",IF(Q33+Q34=0,0,ROUNDDOWN((((O33-K33)+(O34-K34))/((O33-P33)+(O34-P34))*100),3)))</f>
        <v/>
      </c>
      <c r="S33" s="118"/>
      <c r="T33" s="119"/>
      <c r="U33" s="120"/>
    </row>
    <row r="34" spans="1:21" ht="9.9499999999999993" customHeight="1" x14ac:dyDescent="0.15">
      <c r="A34" s="143"/>
      <c r="B34" s="178"/>
      <c r="C34" s="18" t="s">
        <v>13</v>
      </c>
      <c r="D34" s="48">
        <f>IF(B33="",0,D$14)</f>
        <v>0</v>
      </c>
      <c r="E34" s="41"/>
      <c r="F34" s="33" t="str">
        <f t="shared" ref="F34" si="96">IF($B33="","",(D34-(E34+G34+H34)))</f>
        <v/>
      </c>
      <c r="G34" s="41"/>
      <c r="H34" s="41"/>
      <c r="I34" s="77" t="str">
        <f t="shared" ref="I34" si="97">IF(B33="","",IF((D34-E34)=0,0,ROUNDDOWN(((F34/D34)*100),3)))</f>
        <v/>
      </c>
      <c r="J34" s="94" t="str">
        <f>'１か月目'!J34</f>
        <v/>
      </c>
      <c r="K34" s="33" t="str">
        <f>IF($B33="","",'８か月目'!K34+(E34+G34+H34))</f>
        <v/>
      </c>
      <c r="L34" s="33" t="str">
        <f>IF($B33="","",'８か月目'!L34-D34)</f>
        <v/>
      </c>
      <c r="M34" s="86" t="str">
        <f t="shared" ref="M34" si="98">IF(B33="","",IF((J34-K34)=0,0,ROUNDDOWN((((O34-K34)/J34)*100),3)))</f>
        <v/>
      </c>
      <c r="N34" s="117"/>
      <c r="O34" s="94">
        <f>'８か月目'!O34+D34</f>
        <v>0</v>
      </c>
      <c r="P34" s="33" t="str">
        <f>IF($B33="","",'８か月目'!P34+E34)</f>
        <v/>
      </c>
      <c r="Q34" s="77" t="str">
        <f t="shared" ref="Q34" si="99">IF(B33="","",IF(O34-(K34-P34)=0,0,ROUNDDOWN(((O34-K34)/(O34-P34)*100),3)))</f>
        <v/>
      </c>
      <c r="R34" s="139"/>
      <c r="S34" s="121"/>
      <c r="T34" s="122"/>
      <c r="U34" s="123"/>
    </row>
    <row r="35" spans="1:21" ht="9.9499999999999993" customHeight="1" x14ac:dyDescent="0.15">
      <c r="A35" s="142">
        <v>12</v>
      </c>
      <c r="B35" s="177" t="str">
        <f>IF('１か月目'!B35=0,"",'１か月目'!B35)</f>
        <v/>
      </c>
      <c r="C35" s="20" t="s">
        <v>12</v>
      </c>
      <c r="D35" s="42">
        <f>IF(B35="",0,D$13)</f>
        <v>0</v>
      </c>
      <c r="E35" s="43"/>
      <c r="F35" s="34" t="str">
        <f t="shared" ref="F35" si="100">IF($B35="","",(D35-(E35+G35+H35)))</f>
        <v/>
      </c>
      <c r="G35" s="43"/>
      <c r="H35" s="43"/>
      <c r="I35" s="79" t="str">
        <f t="shared" ref="I35" si="101">IF(B35="","",IF((D35-E35)=0,0,ROUNDDOWN(((F35/D35)*100),3)))</f>
        <v/>
      </c>
      <c r="J35" s="95" t="str">
        <f>'１か月目'!J35</f>
        <v/>
      </c>
      <c r="K35" s="32" t="str">
        <f>IF($B35="","",'８か月目'!K35+(E35+G35+H35))</f>
        <v/>
      </c>
      <c r="L35" s="32" t="str">
        <f>IF($B35="","",'８か月目'!L35-D35)</f>
        <v/>
      </c>
      <c r="M35" s="85" t="str">
        <f t="shared" ref="M35" si="102">IF(B35="","",IF((J35-K35)=0,0,ROUNDDOWN((((O35-K35)/J35)*100),3)))</f>
        <v/>
      </c>
      <c r="N35" s="116" t="str">
        <f t="shared" ref="N35" si="103">IF(B35="","",IF(AND(M35&gt;=80,M36&gt;=80),"可","不可"))</f>
        <v/>
      </c>
      <c r="O35" s="95">
        <f>'８か月目'!O35+D35</f>
        <v>0</v>
      </c>
      <c r="P35" s="32" t="str">
        <f>IF($B35="","",'８か月目'!P35+E35)</f>
        <v/>
      </c>
      <c r="Q35" s="76" t="str">
        <f t="shared" ref="Q35" si="104">IF(B35="","",IF(O35-(K35-P35)=0,0,ROUNDDOWN(((O35-K35)/(O35-P35)*100),3)))</f>
        <v/>
      </c>
      <c r="R35" s="138" t="str">
        <f t="shared" ref="R35" si="105">IF(B35="","",IF(Q35+Q36=0,0,ROUNDDOWN((((O35-K35)+(O36-K36))/((O35-P35)+(O36-P36))*100),3)))</f>
        <v/>
      </c>
      <c r="S35" s="118"/>
      <c r="T35" s="119"/>
      <c r="U35" s="120"/>
    </row>
    <row r="36" spans="1:21" ht="9.9499999999999993" customHeight="1" x14ac:dyDescent="0.15">
      <c r="A36" s="143"/>
      <c r="B36" s="178"/>
      <c r="C36" s="109" t="s">
        <v>13</v>
      </c>
      <c r="D36" s="44">
        <f>IF(B35="",0,D$14)</f>
        <v>0</v>
      </c>
      <c r="E36" s="45"/>
      <c r="F36" s="35" t="str">
        <f t="shared" ref="F36" si="106">IF($B35="","",(D36-(E36+G36+H36)))</f>
        <v/>
      </c>
      <c r="G36" s="45"/>
      <c r="H36" s="45"/>
      <c r="I36" s="80" t="str">
        <f t="shared" ref="I36" si="107">IF(B35="","",IF((D36-E36)=0,0,ROUNDDOWN(((F36/D36)*100),3)))</f>
        <v/>
      </c>
      <c r="J36" s="94" t="str">
        <f>'１か月目'!J36</f>
        <v/>
      </c>
      <c r="K36" s="33" t="str">
        <f>IF($B35="","",'８か月目'!K36+(E36+G36+H36))</f>
        <v/>
      </c>
      <c r="L36" s="33" t="str">
        <f>IF($B35="","",'８か月目'!L36-D36)</f>
        <v/>
      </c>
      <c r="M36" s="87" t="str">
        <f t="shared" ref="M36" si="108">IF(B35="","",IF((J36-K36)=0,0,ROUNDDOWN((((O36-K36)/J36)*100),3)))</f>
        <v/>
      </c>
      <c r="N36" s="117"/>
      <c r="O36" s="94">
        <f>'８か月目'!O36+D36</f>
        <v>0</v>
      </c>
      <c r="P36" s="33" t="str">
        <f>IF($B35="","",'８か月目'!P36+E36)</f>
        <v/>
      </c>
      <c r="Q36" s="77" t="str">
        <f t="shared" ref="Q36" si="109">IF(B35="","",IF(O36-(K36-P36)=0,0,ROUNDDOWN(((O36-K36)/(O36-P36)*100),3)))</f>
        <v/>
      </c>
      <c r="R36" s="139"/>
      <c r="S36" s="121"/>
      <c r="T36" s="122"/>
      <c r="U36" s="123"/>
    </row>
    <row r="37" spans="1:21" ht="9.9499999999999993" customHeight="1" x14ac:dyDescent="0.15">
      <c r="A37" s="142">
        <v>13</v>
      </c>
      <c r="B37" s="177" t="str">
        <f>IF('１か月目'!B37=0,"",'１か月目'!B37)</f>
        <v/>
      </c>
      <c r="C37" s="108" t="s">
        <v>12</v>
      </c>
      <c r="D37" s="46">
        <f>IF(B37="",0,D$13)</f>
        <v>0</v>
      </c>
      <c r="E37" s="47"/>
      <c r="F37" s="36" t="str">
        <f t="shared" ref="F37" si="110">IF($B37="","",(D37-(E37+G37+H37)))</f>
        <v/>
      </c>
      <c r="G37" s="47"/>
      <c r="H37" s="47"/>
      <c r="I37" s="81" t="str">
        <f t="shared" ref="I37" si="111">IF(B37="","",IF((D37-E37)=0,0,ROUNDDOWN(((F37/D37)*100),3)))</f>
        <v/>
      </c>
      <c r="J37" s="95" t="str">
        <f>'１か月目'!J37</f>
        <v/>
      </c>
      <c r="K37" s="32" t="str">
        <f>IF($B37="","",'８か月目'!K37+(E37+G37+H37))</f>
        <v/>
      </c>
      <c r="L37" s="32" t="str">
        <f>IF($B37="","",'８か月目'!L37-D37)</f>
        <v/>
      </c>
      <c r="M37" s="88" t="str">
        <f t="shared" ref="M37" si="112">IF(B37="","",IF((J37-K37)=0,0,ROUNDDOWN((((O37-K37)/J37)*100),3)))</f>
        <v/>
      </c>
      <c r="N37" s="116" t="str">
        <f t="shared" ref="N37" si="113">IF(B37="","",IF(AND(M37&gt;=80,M38&gt;=80),"可","不可"))</f>
        <v/>
      </c>
      <c r="O37" s="95">
        <f>'８か月目'!O37+D37</f>
        <v>0</v>
      </c>
      <c r="P37" s="32" t="str">
        <f>IF($B37="","",'８か月目'!P37+E37)</f>
        <v/>
      </c>
      <c r="Q37" s="76" t="str">
        <f t="shared" ref="Q37" si="114">IF(B37="","",IF(O37-(K37-P37)=0,0,ROUNDDOWN(((O37-K37)/(O37-P37)*100),3)))</f>
        <v/>
      </c>
      <c r="R37" s="138" t="str">
        <f t="shared" ref="R37" si="115">IF(B37="","",IF(Q37+Q38=0,0,ROUNDDOWN((((O37-K37)+(O38-K38))/((O37-P37)+(O38-P38))*100),3)))</f>
        <v/>
      </c>
      <c r="S37" s="118"/>
      <c r="T37" s="119"/>
      <c r="U37" s="120"/>
    </row>
    <row r="38" spans="1:21" ht="9.9499999999999993" customHeight="1" x14ac:dyDescent="0.15">
      <c r="A38" s="143"/>
      <c r="B38" s="178"/>
      <c r="C38" s="18" t="s">
        <v>13</v>
      </c>
      <c r="D38" s="48">
        <f>IF(B37="",0,D$14)</f>
        <v>0</v>
      </c>
      <c r="E38" s="41"/>
      <c r="F38" s="33" t="str">
        <f t="shared" ref="F38" si="116">IF($B37="","",(D38-(E38+G38+H38)))</f>
        <v/>
      </c>
      <c r="G38" s="41"/>
      <c r="H38" s="41"/>
      <c r="I38" s="77" t="str">
        <f t="shared" ref="I38" si="117">IF(B37="","",IF((D38-E38)=0,0,ROUNDDOWN(((F38/D38)*100),3)))</f>
        <v/>
      </c>
      <c r="J38" s="94" t="str">
        <f>'１か月目'!J38</f>
        <v/>
      </c>
      <c r="K38" s="33" t="str">
        <f>IF($B37="","",'８か月目'!K38+(E38+G38+H38))</f>
        <v/>
      </c>
      <c r="L38" s="33" t="str">
        <f>IF($B37="","",'８か月目'!L38-D38)</f>
        <v/>
      </c>
      <c r="M38" s="86" t="str">
        <f t="shared" ref="M38" si="118">IF(B37="","",IF((J38-K38)=0,0,ROUNDDOWN((((O38-K38)/J38)*100),3)))</f>
        <v/>
      </c>
      <c r="N38" s="117"/>
      <c r="O38" s="94">
        <f>'８か月目'!O38+D38</f>
        <v>0</v>
      </c>
      <c r="P38" s="33" t="str">
        <f>IF($B37="","",'８か月目'!P38+E38)</f>
        <v/>
      </c>
      <c r="Q38" s="77" t="str">
        <f t="shared" ref="Q38" si="119">IF(B37="","",IF(O38-(K38-P38)=0,0,ROUNDDOWN(((O38-K38)/(O38-P38)*100),3)))</f>
        <v/>
      </c>
      <c r="R38" s="139"/>
      <c r="S38" s="121"/>
      <c r="T38" s="122"/>
      <c r="U38" s="123"/>
    </row>
    <row r="39" spans="1:21" ht="9.9499999999999993" customHeight="1" x14ac:dyDescent="0.15">
      <c r="A39" s="142">
        <v>14</v>
      </c>
      <c r="B39" s="177" t="str">
        <f>IF('１か月目'!B39=0,"",'１か月目'!B39)</f>
        <v/>
      </c>
      <c r="C39" s="20" t="s">
        <v>12</v>
      </c>
      <c r="D39" s="42">
        <f>IF(B39="",0,D$13)</f>
        <v>0</v>
      </c>
      <c r="E39" s="43"/>
      <c r="F39" s="34" t="str">
        <f t="shared" ref="F39" si="120">IF($B39="","",(D39-(E39+G39+H39)))</f>
        <v/>
      </c>
      <c r="G39" s="43"/>
      <c r="H39" s="43"/>
      <c r="I39" s="79" t="str">
        <f t="shared" ref="I39" si="121">IF(B39="","",IF((D39-E39)=0,0,ROUNDDOWN(((F39/D39)*100),3)))</f>
        <v/>
      </c>
      <c r="J39" s="95" t="str">
        <f>'１か月目'!J39</f>
        <v/>
      </c>
      <c r="K39" s="32" t="str">
        <f>IF($B39="","",'８か月目'!K39+(E39+G39+H39))</f>
        <v/>
      </c>
      <c r="L39" s="32" t="str">
        <f>IF($B39="","",'８か月目'!L39-D39)</f>
        <v/>
      </c>
      <c r="M39" s="85" t="str">
        <f t="shared" ref="M39" si="122">IF(B39="","",IF((J39-K39)=0,0,ROUNDDOWN((((O39-K39)/J39)*100),3)))</f>
        <v/>
      </c>
      <c r="N39" s="116" t="str">
        <f t="shared" ref="N39" si="123">IF(B39="","",IF(AND(M39&gt;=80,M40&gt;=80),"可","不可"))</f>
        <v/>
      </c>
      <c r="O39" s="95">
        <f>'８か月目'!O39+D39</f>
        <v>0</v>
      </c>
      <c r="P39" s="32" t="str">
        <f>IF($B39="","",'８か月目'!P39+E39)</f>
        <v/>
      </c>
      <c r="Q39" s="76" t="str">
        <f t="shared" ref="Q39" si="124">IF(B39="","",IF(O39-(K39-P39)=0,0,ROUNDDOWN(((O39-K39)/(O39-P39)*100),3)))</f>
        <v/>
      </c>
      <c r="R39" s="138" t="str">
        <f t="shared" ref="R39" si="125">IF(B39="","",IF(Q39+Q40=0,0,ROUNDDOWN((((O39-K39)+(O40-K40))/((O39-P39)+(O40-P40))*100),3)))</f>
        <v/>
      </c>
      <c r="S39" s="118"/>
      <c r="T39" s="119"/>
      <c r="U39" s="120"/>
    </row>
    <row r="40" spans="1:21" ht="9.9499999999999993" customHeight="1" x14ac:dyDescent="0.15">
      <c r="A40" s="143"/>
      <c r="B40" s="178"/>
      <c r="C40" s="109" t="s">
        <v>13</v>
      </c>
      <c r="D40" s="44">
        <f>IF(B39="",0,D$14)</f>
        <v>0</v>
      </c>
      <c r="E40" s="45"/>
      <c r="F40" s="35" t="str">
        <f t="shared" ref="F40" si="126">IF($B39="","",(D40-(E40+G40+H40)))</f>
        <v/>
      </c>
      <c r="G40" s="45"/>
      <c r="H40" s="45"/>
      <c r="I40" s="80" t="str">
        <f t="shared" ref="I40" si="127">IF(B39="","",IF((D40-E40)=0,0,ROUNDDOWN(((F40/D40)*100),3)))</f>
        <v/>
      </c>
      <c r="J40" s="94" t="str">
        <f>'１か月目'!J40</f>
        <v/>
      </c>
      <c r="K40" s="33" t="str">
        <f>IF($B39="","",'８か月目'!K40+(E40+G40+H40))</f>
        <v/>
      </c>
      <c r="L40" s="33" t="str">
        <f>IF($B39="","",'８か月目'!L40-D40)</f>
        <v/>
      </c>
      <c r="M40" s="87" t="str">
        <f t="shared" ref="M40" si="128">IF(B39="","",IF((J40-K40)=0,0,ROUNDDOWN((((O40-K40)/J40)*100),3)))</f>
        <v/>
      </c>
      <c r="N40" s="117"/>
      <c r="O40" s="94">
        <f>'８か月目'!O40+D40</f>
        <v>0</v>
      </c>
      <c r="P40" s="33" t="str">
        <f>IF($B39="","",'８か月目'!P40+E40)</f>
        <v/>
      </c>
      <c r="Q40" s="77" t="str">
        <f t="shared" ref="Q40" si="129">IF(B39="","",IF(O40-(K40-P40)=0,0,ROUNDDOWN(((O40-K40)/(O40-P40)*100),3)))</f>
        <v/>
      </c>
      <c r="R40" s="139"/>
      <c r="S40" s="121"/>
      <c r="T40" s="122"/>
      <c r="U40" s="123"/>
    </row>
    <row r="41" spans="1:21" ht="9.9499999999999993" customHeight="1" x14ac:dyDescent="0.15">
      <c r="A41" s="142">
        <v>15</v>
      </c>
      <c r="B41" s="177" t="str">
        <f>IF('１か月目'!B41=0,"",'１か月目'!B41)</f>
        <v/>
      </c>
      <c r="C41" s="20" t="s">
        <v>12</v>
      </c>
      <c r="D41" s="46">
        <f>IF(B41="",0,D$13)</f>
        <v>0</v>
      </c>
      <c r="E41" s="47"/>
      <c r="F41" s="36" t="str">
        <f t="shared" ref="F41" si="130">IF($B41="","",(D41-(E41+G41+H41)))</f>
        <v/>
      </c>
      <c r="G41" s="47"/>
      <c r="H41" s="47"/>
      <c r="I41" s="81" t="str">
        <f t="shared" ref="I41" si="131">IF(B41="","",IF((D41-E41)=0,0,ROUNDDOWN(((F41/D41)*100),3)))</f>
        <v/>
      </c>
      <c r="J41" s="95" t="str">
        <f>'１か月目'!J41</f>
        <v/>
      </c>
      <c r="K41" s="32" t="str">
        <f>IF($B41="","",'８か月目'!K41+(E41+G41+H41))</f>
        <v/>
      </c>
      <c r="L41" s="32" t="str">
        <f>IF($B41="","",'８か月目'!L41-D41)</f>
        <v/>
      </c>
      <c r="M41" s="88" t="str">
        <f t="shared" ref="M41" si="132">IF(B41="","",IF((J41-K41)=0,0,ROUNDDOWN((((O41-K41)/J41)*100),3)))</f>
        <v/>
      </c>
      <c r="N41" s="116" t="str">
        <f t="shared" ref="N41" si="133">IF(B41="","",IF(AND(M41&gt;=80,M42&gt;=80),"可","不可"))</f>
        <v/>
      </c>
      <c r="O41" s="95">
        <f>'８か月目'!O41+D41</f>
        <v>0</v>
      </c>
      <c r="P41" s="32" t="str">
        <f>IF($B41="","",'８か月目'!P41+E41)</f>
        <v/>
      </c>
      <c r="Q41" s="76" t="str">
        <f t="shared" ref="Q41" si="134">IF(B41="","",IF(O41-(K41-P41)=0,0,ROUNDDOWN(((O41-K41)/(O41-P41)*100),3)))</f>
        <v/>
      </c>
      <c r="R41" s="138" t="str">
        <f t="shared" ref="R41" si="135">IF(B41="","",IF(Q41+Q42=0,0,ROUNDDOWN((((O41-K41)+(O42-K42))/((O41-P41)+(O42-P42))*100),3)))</f>
        <v/>
      </c>
      <c r="S41" s="118"/>
      <c r="T41" s="119"/>
      <c r="U41" s="120"/>
    </row>
    <row r="42" spans="1:21" ht="9.9499999999999993" customHeight="1" x14ac:dyDescent="0.15">
      <c r="A42" s="143"/>
      <c r="B42" s="178"/>
      <c r="C42" s="109" t="s">
        <v>13</v>
      </c>
      <c r="D42" s="48">
        <f>IF(B41="",0,D$14)</f>
        <v>0</v>
      </c>
      <c r="E42" s="41"/>
      <c r="F42" s="33" t="str">
        <f t="shared" ref="F42" si="136">IF($B41="","",(D42-(E42+G42+H42)))</f>
        <v/>
      </c>
      <c r="G42" s="41"/>
      <c r="H42" s="41"/>
      <c r="I42" s="77" t="str">
        <f t="shared" ref="I42" si="137">IF(B41="","",IF((D42-E42)=0,0,ROUNDDOWN(((F42/D42)*100),3)))</f>
        <v/>
      </c>
      <c r="J42" s="94" t="str">
        <f>'１か月目'!J42</f>
        <v/>
      </c>
      <c r="K42" s="33" t="str">
        <f>IF($B41="","",'８か月目'!K42+(E42+G42+H42))</f>
        <v/>
      </c>
      <c r="L42" s="33" t="str">
        <f>IF($B41="","",'８か月目'!L42-D42)</f>
        <v/>
      </c>
      <c r="M42" s="86" t="str">
        <f t="shared" ref="M42" si="138">IF(B41="","",IF((J42-K42)=0,0,ROUNDDOWN((((O42-K42)/J42)*100),3)))</f>
        <v/>
      </c>
      <c r="N42" s="117"/>
      <c r="O42" s="94">
        <f>'８か月目'!O42+D42</f>
        <v>0</v>
      </c>
      <c r="P42" s="33" t="str">
        <f>IF($B41="","",'８か月目'!P42+E42)</f>
        <v/>
      </c>
      <c r="Q42" s="77" t="str">
        <f t="shared" ref="Q42" si="139">IF(B41="","",IF(O42-(K42-P42)=0,0,ROUNDDOWN(((O42-K42)/(O42-P42)*100),3)))</f>
        <v/>
      </c>
      <c r="R42" s="139"/>
      <c r="S42" s="121"/>
      <c r="T42" s="122"/>
      <c r="U42" s="123"/>
    </row>
    <row r="43" spans="1:21" ht="9.9499999999999993" customHeight="1" x14ac:dyDescent="0.15">
      <c r="A43" s="142">
        <v>16</v>
      </c>
      <c r="B43" s="184" t="str">
        <f>IF('１か月目'!B43=0,"",'１か月目'!B43)</f>
        <v/>
      </c>
      <c r="C43" s="21" t="s">
        <v>12</v>
      </c>
      <c r="D43" s="49">
        <f>IF(B43="",0,D$13)</f>
        <v>0</v>
      </c>
      <c r="E43" s="50"/>
      <c r="F43" s="37" t="str">
        <f t="shared" ref="F43" si="140">IF($B43="","",(D43-(E43+G43+H43)))</f>
        <v/>
      </c>
      <c r="G43" s="50"/>
      <c r="H43" s="50"/>
      <c r="I43" s="82" t="str">
        <f t="shared" ref="I43" si="141">IF(B43="","",IF((D43-E43)=0,0,ROUNDDOWN(((F43/D43)*100),3)))</f>
        <v/>
      </c>
      <c r="J43" s="95" t="str">
        <f>'１か月目'!J43</f>
        <v/>
      </c>
      <c r="K43" s="32" t="str">
        <f>IF($B43="","",'８か月目'!K43+(E43+G43+H43))</f>
        <v/>
      </c>
      <c r="L43" s="32" t="str">
        <f>IF($B43="","",'８か月目'!L43-D43)</f>
        <v/>
      </c>
      <c r="M43" s="89" t="str">
        <f t="shared" ref="M43" si="142">IF(B43="","",IF((J43-K43)=0,0,ROUNDDOWN((((O43-K43)/J43)*100),3)))</f>
        <v/>
      </c>
      <c r="N43" s="163" t="str">
        <f t="shared" ref="N43" si="143">IF(B43="","",IF(AND(M43&gt;=80,M44&gt;=80),"可","不可"))</f>
        <v/>
      </c>
      <c r="O43" s="95">
        <f>'８か月目'!O43+D43</f>
        <v>0</v>
      </c>
      <c r="P43" s="32" t="str">
        <f>IF($B43="","",'８か月目'!P43+E43)</f>
        <v/>
      </c>
      <c r="Q43" s="76" t="str">
        <f t="shared" ref="Q43" si="144">IF(B43="","",IF(O43-(K43-P43)=0,0,ROUNDDOWN(((O43-K43)/(O43-P43)*100),3)))</f>
        <v/>
      </c>
      <c r="R43" s="138" t="str">
        <f t="shared" ref="R43" si="145">IF(B43="","",IF(Q43+Q44=0,0,ROUNDDOWN((((O43-K43)+(O44-K44))/((O43-P43)+(O44-P44))*100),3)))</f>
        <v/>
      </c>
      <c r="S43" s="164"/>
      <c r="T43" s="165"/>
      <c r="U43" s="166"/>
    </row>
    <row r="44" spans="1:21" ht="9.9499999999999993" customHeight="1" x14ac:dyDescent="0.15">
      <c r="A44" s="143"/>
      <c r="B44" s="178"/>
      <c r="C44" s="109" t="s">
        <v>13</v>
      </c>
      <c r="D44" s="44">
        <f>IF(B43="",0,D$14)</f>
        <v>0</v>
      </c>
      <c r="E44" s="45"/>
      <c r="F44" s="35" t="str">
        <f t="shared" ref="F44" si="146">IF($B43="","",(D44-(E44+G44+H44)))</f>
        <v/>
      </c>
      <c r="G44" s="45"/>
      <c r="H44" s="45"/>
      <c r="I44" s="80" t="str">
        <f t="shared" ref="I44" si="147">IF(B43="","",IF((D44-E44)=0,0,ROUNDDOWN(((F44/D44)*100),3)))</f>
        <v/>
      </c>
      <c r="J44" s="94" t="str">
        <f>'１か月目'!J44</f>
        <v/>
      </c>
      <c r="K44" s="33" t="str">
        <f>IF($B43="","",'８か月目'!K44+(E44+G44+H44))</f>
        <v/>
      </c>
      <c r="L44" s="33" t="str">
        <f>IF($B43="","",'８か月目'!L44-D44)</f>
        <v/>
      </c>
      <c r="M44" s="87" t="str">
        <f t="shared" ref="M44" si="148">IF(B43="","",IF((J44-K44)=0,0,ROUNDDOWN((((O44-K44)/J44)*100),3)))</f>
        <v/>
      </c>
      <c r="N44" s="117"/>
      <c r="O44" s="94">
        <f>'８か月目'!O44+D44</f>
        <v>0</v>
      </c>
      <c r="P44" s="33" t="str">
        <f>IF($B43="","",'８か月目'!P44+E44)</f>
        <v/>
      </c>
      <c r="Q44" s="77" t="str">
        <f t="shared" ref="Q44" si="149">IF(B43="","",IF(O44-(K44-P44)=0,0,ROUNDDOWN(((O44-K44)/(O44-P44)*100),3)))</f>
        <v/>
      </c>
      <c r="R44" s="139"/>
      <c r="S44" s="121"/>
      <c r="T44" s="122"/>
      <c r="U44" s="123"/>
    </row>
    <row r="45" spans="1:21" ht="9.9499999999999993" customHeight="1" x14ac:dyDescent="0.15">
      <c r="A45" s="142">
        <v>17</v>
      </c>
      <c r="B45" s="177" t="str">
        <f>IF('１か月目'!B45=0,"",'１か月目'!B45)</f>
        <v/>
      </c>
      <c r="C45" s="108" t="s">
        <v>12</v>
      </c>
      <c r="D45" s="46">
        <f>IF(B45="",0,D$13)</f>
        <v>0</v>
      </c>
      <c r="E45" s="47"/>
      <c r="F45" s="36" t="str">
        <f t="shared" ref="F45" si="150">IF($B45="","",(D45-(E45+G45+H45)))</f>
        <v/>
      </c>
      <c r="G45" s="47"/>
      <c r="H45" s="47"/>
      <c r="I45" s="81" t="str">
        <f t="shared" ref="I45" si="151">IF(B45="","",IF((D45-E45)=0,0,ROUNDDOWN(((F45/D45)*100),3)))</f>
        <v/>
      </c>
      <c r="J45" s="95" t="str">
        <f>'１か月目'!J45</f>
        <v/>
      </c>
      <c r="K45" s="32" t="str">
        <f>IF($B45="","",'８か月目'!K45+(E45+G45+H45))</f>
        <v/>
      </c>
      <c r="L45" s="32" t="str">
        <f>IF($B45="","",'８か月目'!L45-D45)</f>
        <v/>
      </c>
      <c r="M45" s="88" t="str">
        <f t="shared" ref="M45" si="152">IF(B45="","",IF((J45-K45)=0,0,ROUNDDOWN((((O45-K45)/J45)*100),3)))</f>
        <v/>
      </c>
      <c r="N45" s="116" t="str">
        <f t="shared" ref="N45" si="153">IF(B45="","",IF(AND(M45&gt;=80,M46&gt;=80),"可","不可"))</f>
        <v/>
      </c>
      <c r="O45" s="95">
        <f>'８か月目'!O45+D45</f>
        <v>0</v>
      </c>
      <c r="P45" s="32" t="str">
        <f>IF($B45="","",'８か月目'!P45+E45)</f>
        <v/>
      </c>
      <c r="Q45" s="76" t="str">
        <f t="shared" ref="Q45" si="154">IF(B45="","",IF(O45-(K45-P45)=0,0,ROUNDDOWN(((O45-K45)/(O45-P45)*100),3)))</f>
        <v/>
      </c>
      <c r="R45" s="138" t="str">
        <f t="shared" ref="R45" si="155">IF(B45="","",IF(Q45+Q46=0,0,ROUNDDOWN((((O45-K45)+(O46-K46))/((O45-P45)+(O46-P46))*100),3)))</f>
        <v/>
      </c>
      <c r="S45" s="118"/>
      <c r="T45" s="119"/>
      <c r="U45" s="120"/>
    </row>
    <row r="46" spans="1:21" ht="9.9499999999999993" customHeight="1" x14ac:dyDescent="0.15">
      <c r="A46" s="143"/>
      <c r="B46" s="178"/>
      <c r="C46" s="18" t="s">
        <v>13</v>
      </c>
      <c r="D46" s="48">
        <f>IF(B45="",0,D$14)</f>
        <v>0</v>
      </c>
      <c r="E46" s="41"/>
      <c r="F46" s="33" t="str">
        <f t="shared" ref="F46" si="156">IF($B45="","",(D46-(E46+G46+H46)))</f>
        <v/>
      </c>
      <c r="G46" s="41"/>
      <c r="H46" s="41"/>
      <c r="I46" s="77" t="str">
        <f t="shared" ref="I46" si="157">IF(B45="","",IF((D46-E46)=0,0,ROUNDDOWN(((F46/D46)*100),3)))</f>
        <v/>
      </c>
      <c r="J46" s="94" t="str">
        <f>'１か月目'!J46</f>
        <v/>
      </c>
      <c r="K46" s="33" t="str">
        <f>IF($B45="","",'８か月目'!K46+(E46+G46+H46))</f>
        <v/>
      </c>
      <c r="L46" s="33" t="str">
        <f>IF($B45="","",'８か月目'!L46-D46)</f>
        <v/>
      </c>
      <c r="M46" s="86" t="str">
        <f t="shared" ref="M46" si="158">IF(B45="","",IF((J46-K46)=0,0,ROUNDDOWN((((O46-K46)/J46)*100),3)))</f>
        <v/>
      </c>
      <c r="N46" s="117"/>
      <c r="O46" s="94">
        <f>'８か月目'!O46+D46</f>
        <v>0</v>
      </c>
      <c r="P46" s="33" t="str">
        <f>IF($B45="","",'８か月目'!P46+E46)</f>
        <v/>
      </c>
      <c r="Q46" s="77" t="str">
        <f t="shared" ref="Q46" si="159">IF(B45="","",IF(O46-(K46-P46)=0,0,ROUNDDOWN(((O46-K46)/(O46-P46)*100),3)))</f>
        <v/>
      </c>
      <c r="R46" s="139"/>
      <c r="S46" s="121"/>
      <c r="T46" s="122"/>
      <c r="U46" s="123"/>
    </row>
    <row r="47" spans="1:21" ht="9.9499999999999993" customHeight="1" x14ac:dyDescent="0.15">
      <c r="A47" s="142">
        <v>18</v>
      </c>
      <c r="B47" s="177" t="str">
        <f>IF('１か月目'!B47=0,"",'１か月目'!B47)</f>
        <v/>
      </c>
      <c r="C47" s="20" t="s">
        <v>12</v>
      </c>
      <c r="D47" s="42">
        <f>IF(B47="",0,D$13)</f>
        <v>0</v>
      </c>
      <c r="E47" s="43"/>
      <c r="F47" s="34" t="str">
        <f t="shared" ref="F47" si="160">IF($B47="","",(D47-(E47+G47+H47)))</f>
        <v/>
      </c>
      <c r="G47" s="43"/>
      <c r="H47" s="43"/>
      <c r="I47" s="79" t="str">
        <f t="shared" ref="I47" si="161">IF(B47="","",IF((D47-E47)=0,0,ROUNDDOWN(((F47/D47)*100),3)))</f>
        <v/>
      </c>
      <c r="J47" s="95" t="str">
        <f>'１か月目'!J47</f>
        <v/>
      </c>
      <c r="K47" s="32" t="str">
        <f>IF($B47="","",'８か月目'!K47+(E47+G47+H47))</f>
        <v/>
      </c>
      <c r="L47" s="32" t="str">
        <f>IF($B47="","",'８か月目'!L47-D47)</f>
        <v/>
      </c>
      <c r="M47" s="85" t="str">
        <f t="shared" ref="M47" si="162">IF(B47="","",IF((J47-K47)=0,0,ROUNDDOWN((((O47-K47)/J47)*100),3)))</f>
        <v/>
      </c>
      <c r="N47" s="116" t="str">
        <f t="shared" ref="N47" si="163">IF(B47="","",IF(AND(M47&gt;=80,M48&gt;=80),"可","不可"))</f>
        <v/>
      </c>
      <c r="O47" s="95">
        <f>'８か月目'!O47+D47</f>
        <v>0</v>
      </c>
      <c r="P47" s="32" t="str">
        <f>IF($B47="","",'８か月目'!P47+E47)</f>
        <v/>
      </c>
      <c r="Q47" s="76" t="str">
        <f t="shared" ref="Q47" si="164">IF(B47="","",IF(O47-(K47-P47)=0,0,ROUNDDOWN(((O47-K47)/(O47-P47)*100),3)))</f>
        <v/>
      </c>
      <c r="R47" s="138" t="str">
        <f t="shared" ref="R47" si="165">IF(B47="","",IF(Q47+Q48=0,0,ROUNDDOWN((((O47-K47)+(O48-K48))/((O47-P47)+(O48-P48))*100),3)))</f>
        <v/>
      </c>
      <c r="S47" s="118"/>
      <c r="T47" s="119"/>
      <c r="U47" s="120"/>
    </row>
    <row r="48" spans="1:21" ht="9.9499999999999993" customHeight="1" x14ac:dyDescent="0.15">
      <c r="A48" s="143"/>
      <c r="B48" s="178"/>
      <c r="C48" s="109" t="s">
        <v>13</v>
      </c>
      <c r="D48" s="44">
        <f>IF(B47="",0,D$14)</f>
        <v>0</v>
      </c>
      <c r="E48" s="45"/>
      <c r="F48" s="35" t="str">
        <f t="shared" ref="F48" si="166">IF($B47="","",(D48-(E48+G48+H48)))</f>
        <v/>
      </c>
      <c r="G48" s="45"/>
      <c r="H48" s="45"/>
      <c r="I48" s="80" t="str">
        <f t="shared" ref="I48" si="167">IF(B47="","",IF((D48-E48)=0,0,ROUNDDOWN(((F48/D48)*100),3)))</f>
        <v/>
      </c>
      <c r="J48" s="94" t="str">
        <f>'１か月目'!J48</f>
        <v/>
      </c>
      <c r="K48" s="33" t="str">
        <f>IF($B47="","",'８か月目'!K48+(E48+G48+H48))</f>
        <v/>
      </c>
      <c r="L48" s="33" t="str">
        <f>IF($B47="","",'８か月目'!L48-D48)</f>
        <v/>
      </c>
      <c r="M48" s="87" t="str">
        <f t="shared" ref="M48" si="168">IF(B47="","",IF((J48-K48)=0,0,ROUNDDOWN((((O48-K48)/J48)*100),3)))</f>
        <v/>
      </c>
      <c r="N48" s="117"/>
      <c r="O48" s="94">
        <f>'８か月目'!O48+D48</f>
        <v>0</v>
      </c>
      <c r="P48" s="33" t="str">
        <f>IF($B47="","",'８か月目'!P48+E48)</f>
        <v/>
      </c>
      <c r="Q48" s="77" t="str">
        <f t="shared" ref="Q48" si="169">IF(B47="","",IF(O48-(K48-P48)=0,0,ROUNDDOWN(((O48-K48)/(O48-P48)*100),3)))</f>
        <v/>
      </c>
      <c r="R48" s="139"/>
      <c r="S48" s="121"/>
      <c r="T48" s="122"/>
      <c r="U48" s="123"/>
    </row>
    <row r="49" spans="1:21" ht="9.9499999999999993" customHeight="1" x14ac:dyDescent="0.15">
      <c r="A49" s="142">
        <v>19</v>
      </c>
      <c r="B49" s="177" t="str">
        <f>IF('１か月目'!B49=0,"",'１か月目'!B49)</f>
        <v/>
      </c>
      <c r="C49" s="108" t="s">
        <v>12</v>
      </c>
      <c r="D49" s="46">
        <f>IF(B49="",0,D$13)</f>
        <v>0</v>
      </c>
      <c r="E49" s="47"/>
      <c r="F49" s="36" t="str">
        <f t="shared" ref="F49" si="170">IF($B49="","",(D49-(E49+G49+H49)))</f>
        <v/>
      </c>
      <c r="G49" s="47"/>
      <c r="H49" s="47"/>
      <c r="I49" s="81" t="str">
        <f t="shared" ref="I49" si="171">IF(B49="","",IF((D49-E49)=0,0,ROUNDDOWN(((F49/D49)*100),3)))</f>
        <v/>
      </c>
      <c r="J49" s="95" t="str">
        <f>'１か月目'!J49</f>
        <v/>
      </c>
      <c r="K49" s="32" t="str">
        <f>IF($B49="","",'８か月目'!K49+(E49+G49+H49))</f>
        <v/>
      </c>
      <c r="L49" s="32" t="str">
        <f>IF($B49="","",'８か月目'!L49-D49)</f>
        <v/>
      </c>
      <c r="M49" s="88" t="str">
        <f t="shared" ref="M49" si="172">IF(B49="","",IF((J49-K49)=0,0,ROUNDDOWN((((O49-K49)/J49)*100),3)))</f>
        <v/>
      </c>
      <c r="N49" s="116" t="str">
        <f t="shared" ref="N49" si="173">IF(B49="","",IF(AND(M49&gt;=80,M50&gt;=80),"可","不可"))</f>
        <v/>
      </c>
      <c r="O49" s="95">
        <f>'８か月目'!O49+D49</f>
        <v>0</v>
      </c>
      <c r="P49" s="32" t="str">
        <f>IF($B49="","",'８か月目'!P49+E49)</f>
        <v/>
      </c>
      <c r="Q49" s="76" t="str">
        <f t="shared" ref="Q49" si="174">IF(B49="","",IF(O49-(K49-P49)=0,0,ROUNDDOWN(((O49-K49)/(O49-P49)*100),3)))</f>
        <v/>
      </c>
      <c r="R49" s="138" t="str">
        <f t="shared" ref="R49" si="175">IF(B49="","",IF(Q49+Q50=0,0,ROUNDDOWN((((O49-K49)+(O50-K50))/((O49-P49)+(O50-P50))*100),3)))</f>
        <v/>
      </c>
      <c r="S49" s="118"/>
      <c r="T49" s="119"/>
      <c r="U49" s="120"/>
    </row>
    <row r="50" spans="1:21" ht="9.9499999999999993" customHeight="1" x14ac:dyDescent="0.15">
      <c r="A50" s="143"/>
      <c r="B50" s="178"/>
      <c r="C50" s="18" t="s">
        <v>13</v>
      </c>
      <c r="D50" s="48">
        <f>IF(B49="",0,D$14)</f>
        <v>0</v>
      </c>
      <c r="E50" s="41"/>
      <c r="F50" s="33" t="str">
        <f t="shared" ref="F50" si="176">IF($B49="","",(D50-(E50+G50+H50)))</f>
        <v/>
      </c>
      <c r="G50" s="41"/>
      <c r="H50" s="41"/>
      <c r="I50" s="77" t="str">
        <f t="shared" ref="I50" si="177">IF(B49="","",IF((D50-E50)=0,0,ROUNDDOWN(((F50/D50)*100),3)))</f>
        <v/>
      </c>
      <c r="J50" s="94" t="str">
        <f>'１か月目'!J50</f>
        <v/>
      </c>
      <c r="K50" s="33" t="str">
        <f>IF($B49="","",'８か月目'!K50+(E50+G50+H50))</f>
        <v/>
      </c>
      <c r="L50" s="33" t="str">
        <f>IF($B49="","",'８か月目'!L50-D50)</f>
        <v/>
      </c>
      <c r="M50" s="86" t="str">
        <f t="shared" ref="M50" si="178">IF(B49="","",IF((J50-K50)=0,0,ROUNDDOWN((((O50-K50)/J50)*100),3)))</f>
        <v/>
      </c>
      <c r="N50" s="117"/>
      <c r="O50" s="94">
        <f>'８か月目'!O50+D50</f>
        <v>0</v>
      </c>
      <c r="P50" s="33" t="str">
        <f>IF($B49="","",'８か月目'!P50+E50)</f>
        <v/>
      </c>
      <c r="Q50" s="77" t="str">
        <f t="shared" ref="Q50" si="179">IF(B49="","",IF(O50-(K50-P50)=0,0,ROUNDDOWN(((O50-K50)/(O50-P50)*100),3)))</f>
        <v/>
      </c>
      <c r="R50" s="139"/>
      <c r="S50" s="121"/>
      <c r="T50" s="122"/>
      <c r="U50" s="123"/>
    </row>
    <row r="51" spans="1:21" ht="9.9499999999999993" customHeight="1" x14ac:dyDescent="0.15">
      <c r="A51" s="142">
        <v>20</v>
      </c>
      <c r="B51" s="177" t="str">
        <f>IF('１か月目'!B51=0,"",'１か月目'!B51)</f>
        <v/>
      </c>
      <c r="C51" s="20" t="s">
        <v>12</v>
      </c>
      <c r="D51" s="46">
        <f>IF(B51="",0,D$13)</f>
        <v>0</v>
      </c>
      <c r="E51" s="47"/>
      <c r="F51" s="36" t="str">
        <f t="shared" ref="F51" si="180">IF($B51="","",(D51-(E51+G51+H51)))</f>
        <v/>
      </c>
      <c r="G51" s="47"/>
      <c r="H51" s="47"/>
      <c r="I51" s="81" t="str">
        <f t="shared" ref="I51" si="181">IF(B51="","",IF((D51-E51)=0,0,ROUNDDOWN(((F51/D51)*100),3)))</f>
        <v/>
      </c>
      <c r="J51" s="95" t="str">
        <f>'１か月目'!J51</f>
        <v/>
      </c>
      <c r="K51" s="32" t="str">
        <f>IF($B51="","",'８か月目'!K51+(E51+G51+H51))</f>
        <v/>
      </c>
      <c r="L51" s="32" t="str">
        <f>IF($B51="","",'８か月目'!L51-D51)</f>
        <v/>
      </c>
      <c r="M51" s="88" t="str">
        <f t="shared" ref="M51" si="182">IF(B51="","",IF((J51-K51)=0,0,ROUNDDOWN((((O51-K51)/J51)*100),3)))</f>
        <v/>
      </c>
      <c r="N51" s="116" t="str">
        <f t="shared" ref="N51" si="183">IF(B51="","",IF(AND(M51&gt;=80,M52&gt;=80),"可","不可"))</f>
        <v/>
      </c>
      <c r="O51" s="95">
        <f>'８か月目'!O51+D51</f>
        <v>0</v>
      </c>
      <c r="P51" s="32" t="str">
        <f>IF($B51="","",'８か月目'!P51+E51)</f>
        <v/>
      </c>
      <c r="Q51" s="76" t="str">
        <f t="shared" ref="Q51" si="184">IF(B51="","",IF(O51-(K51-P51)=0,0,ROUNDDOWN(((O51-K51)/(O51-P51)*100),3)))</f>
        <v/>
      </c>
      <c r="R51" s="138" t="str">
        <f t="shared" ref="R51" si="185">IF(B51="","",IF(Q51+Q52=0,0,ROUNDDOWN((((O51-K51)+(O52-K52))/((O51-P51)+(O52-P52))*100),3)))</f>
        <v/>
      </c>
      <c r="S51" s="118"/>
      <c r="T51" s="119"/>
      <c r="U51" s="120"/>
    </row>
    <row r="52" spans="1:21" ht="9.9499999999999993" customHeight="1" x14ac:dyDescent="0.15">
      <c r="A52" s="143"/>
      <c r="B52" s="178"/>
      <c r="C52" s="109" t="s">
        <v>13</v>
      </c>
      <c r="D52" s="48">
        <f>IF(B51="",0,D$14)</f>
        <v>0</v>
      </c>
      <c r="E52" s="19"/>
      <c r="F52" s="33" t="str">
        <f t="shared" ref="F52" si="186">IF($B51="","",(D52-(E52+G52+H52)))</f>
        <v/>
      </c>
      <c r="G52" s="19"/>
      <c r="H52" s="19"/>
      <c r="I52" s="83" t="str">
        <f t="shared" ref="I52" si="187">IF(B51="","",IF((D52-E52)=0,0,ROUNDDOWN(((F52/D52)*100),3)))</f>
        <v/>
      </c>
      <c r="J52" s="94" t="str">
        <f>'１か月目'!J52</f>
        <v/>
      </c>
      <c r="K52" s="33" t="str">
        <f>IF($B51="","",'８か月目'!K52+(E52+G52+H52))</f>
        <v/>
      </c>
      <c r="L52" s="33" t="str">
        <f>IF($B51="","",'８か月目'!L52-D52)</f>
        <v/>
      </c>
      <c r="M52" s="90" t="str">
        <f t="shared" ref="M52" si="188">IF(B51="","",IF((J52-K52)=0,0,ROUNDDOWN((((O52-K52)/J52)*100),3)))</f>
        <v/>
      </c>
      <c r="N52" s="117"/>
      <c r="O52" s="94">
        <f>'８か月目'!O52+D52</f>
        <v>0</v>
      </c>
      <c r="P52" s="33" t="str">
        <f>IF($B51="","",'８か月目'!P52+E52)</f>
        <v/>
      </c>
      <c r="Q52" s="77" t="str">
        <f t="shared" ref="Q52" si="189">IF(B51="","",IF(O52-(K52-P52)=0,0,ROUNDDOWN(((O52-K52)/(O52-P52)*100),3)))</f>
        <v/>
      </c>
      <c r="R52" s="139"/>
      <c r="S52" s="121"/>
      <c r="T52" s="122"/>
      <c r="U52" s="123"/>
    </row>
    <row r="53" spans="1:21" ht="11.1" customHeight="1" x14ac:dyDescent="0.15">
      <c r="A53" s="28" t="s">
        <v>42</v>
      </c>
      <c r="B53" s="28"/>
      <c r="C53" s="29"/>
      <c r="D53" s="29"/>
      <c r="E53" s="29"/>
      <c r="F53" s="29"/>
      <c r="G53" s="29"/>
      <c r="H53" s="29"/>
      <c r="I53" s="29"/>
      <c r="J53" s="29"/>
      <c r="K53" s="29"/>
      <c r="L53" s="29"/>
      <c r="M53" s="29"/>
      <c r="N53" s="29"/>
      <c r="O53" s="29"/>
      <c r="P53" s="29"/>
      <c r="Q53" s="29"/>
      <c r="R53" s="29"/>
      <c r="S53" s="29"/>
      <c r="T53" s="29"/>
      <c r="U53" s="107" t="s">
        <v>14</v>
      </c>
    </row>
    <row r="54" spans="1:21" ht="11.1" customHeight="1" x14ac:dyDescent="0.15">
      <c r="A54" s="28" t="s">
        <v>41</v>
      </c>
      <c r="B54" s="28"/>
      <c r="C54" s="29"/>
      <c r="D54" s="29"/>
      <c r="E54" s="29"/>
      <c r="F54" s="29"/>
      <c r="G54" s="29"/>
      <c r="H54" s="29"/>
      <c r="I54" s="29"/>
      <c r="J54" s="29"/>
      <c r="K54" s="29"/>
      <c r="L54" s="29"/>
      <c r="M54" s="29"/>
      <c r="N54" s="29"/>
      <c r="O54" s="29"/>
      <c r="P54" s="29"/>
      <c r="Q54" s="29"/>
      <c r="R54" s="29"/>
      <c r="S54" s="29"/>
      <c r="T54" s="29"/>
      <c r="U54" s="29"/>
    </row>
    <row r="55" spans="1:21" ht="11.1" customHeight="1" x14ac:dyDescent="0.15">
      <c r="A55" s="28" t="s">
        <v>40</v>
      </c>
      <c r="B55" s="28"/>
      <c r="C55" s="29"/>
      <c r="D55" s="29"/>
      <c r="E55" s="29"/>
      <c r="F55" s="29"/>
      <c r="G55" s="29"/>
      <c r="H55" s="29"/>
      <c r="I55" s="29"/>
      <c r="J55" s="29"/>
      <c r="K55" s="29"/>
      <c r="L55" s="29"/>
      <c r="M55" s="29"/>
      <c r="N55" s="29"/>
      <c r="O55" s="29"/>
      <c r="P55" s="29"/>
      <c r="Q55" s="29"/>
      <c r="R55" s="29"/>
      <c r="S55" s="29"/>
      <c r="T55" s="29"/>
      <c r="U55" s="29"/>
    </row>
    <row r="56" spans="1:21" ht="11.1" customHeight="1" x14ac:dyDescent="0.15">
      <c r="A56" s="28" t="s">
        <v>44</v>
      </c>
    </row>
  </sheetData>
  <sheetProtection sheet="1" selectLockedCells="1"/>
  <mergeCells count="117">
    <mergeCell ref="A1:U2"/>
    <mergeCell ref="D4:J4"/>
    <mergeCell ref="O4:U4"/>
    <mergeCell ref="D5:F5"/>
    <mergeCell ref="H5:J5"/>
    <mergeCell ref="O5:U5"/>
    <mergeCell ref="S11:U12"/>
    <mergeCell ref="A13:A14"/>
    <mergeCell ref="B13:B14"/>
    <mergeCell ref="N13:N14"/>
    <mergeCell ref="R13:R14"/>
    <mergeCell ref="S13:U14"/>
    <mergeCell ref="D6:F6"/>
    <mergeCell ref="G6:J6"/>
    <mergeCell ref="S7:U7"/>
    <mergeCell ref="A10:A12"/>
    <mergeCell ref="B10:B12"/>
    <mergeCell ref="C10:C12"/>
    <mergeCell ref="D10:I10"/>
    <mergeCell ref="J10:N10"/>
    <mergeCell ref="S10:U10"/>
    <mergeCell ref="A15:A16"/>
    <mergeCell ref="B15:B16"/>
    <mergeCell ref="N15:N16"/>
    <mergeCell ref="R15:R16"/>
    <mergeCell ref="S15:U16"/>
    <mergeCell ref="A17:A18"/>
    <mergeCell ref="B17:B18"/>
    <mergeCell ref="N17:N18"/>
    <mergeCell ref="R17:R18"/>
    <mergeCell ref="S17:U18"/>
    <mergeCell ref="A19:A20"/>
    <mergeCell ref="B19:B20"/>
    <mergeCell ref="N19:N20"/>
    <mergeCell ref="R19:R20"/>
    <mergeCell ref="S19:U20"/>
    <mergeCell ref="A21:A22"/>
    <mergeCell ref="B21:B22"/>
    <mergeCell ref="N21:N22"/>
    <mergeCell ref="R21:R22"/>
    <mergeCell ref="S21:U22"/>
    <mergeCell ref="A23:A24"/>
    <mergeCell ref="B23:B24"/>
    <mergeCell ref="N23:N24"/>
    <mergeCell ref="R23:R24"/>
    <mergeCell ref="S23:U24"/>
    <mergeCell ref="A25:A26"/>
    <mergeCell ref="B25:B26"/>
    <mergeCell ref="N25:N26"/>
    <mergeCell ref="R25:R26"/>
    <mergeCell ref="S25:U26"/>
    <mergeCell ref="A27:A28"/>
    <mergeCell ref="B27:B28"/>
    <mergeCell ref="N27:N28"/>
    <mergeCell ref="R27:R28"/>
    <mergeCell ref="S27:U28"/>
    <mergeCell ref="A29:A30"/>
    <mergeCell ref="B29:B30"/>
    <mergeCell ref="N29:N30"/>
    <mergeCell ref="R29:R30"/>
    <mergeCell ref="S29:U30"/>
    <mergeCell ref="A31:A32"/>
    <mergeCell ref="B31:B32"/>
    <mergeCell ref="N31:N32"/>
    <mergeCell ref="R31:R32"/>
    <mergeCell ref="S31:U32"/>
    <mergeCell ref="A33:A34"/>
    <mergeCell ref="B33:B34"/>
    <mergeCell ref="N33:N34"/>
    <mergeCell ref="R33:R34"/>
    <mergeCell ref="S33:U34"/>
    <mergeCell ref="A35:A36"/>
    <mergeCell ref="B35:B36"/>
    <mergeCell ref="N35:N36"/>
    <mergeCell ref="R35:R36"/>
    <mergeCell ref="S35:U36"/>
    <mergeCell ref="A37:A38"/>
    <mergeCell ref="B37:B38"/>
    <mergeCell ref="N37:N38"/>
    <mergeCell ref="R37:R38"/>
    <mergeCell ref="S37:U38"/>
    <mergeCell ref="R45:R46"/>
    <mergeCell ref="S45:U46"/>
    <mergeCell ref="A39:A40"/>
    <mergeCell ref="B39:B40"/>
    <mergeCell ref="N39:N40"/>
    <mergeCell ref="R39:R40"/>
    <mergeCell ref="S39:U40"/>
    <mergeCell ref="A41:A42"/>
    <mergeCell ref="B41:B42"/>
    <mergeCell ref="N41:N42"/>
    <mergeCell ref="R41:R42"/>
    <mergeCell ref="S41:U42"/>
    <mergeCell ref="A51:A52"/>
    <mergeCell ref="B51:B52"/>
    <mergeCell ref="N51:N52"/>
    <mergeCell ref="R51:R52"/>
    <mergeCell ref="S51:U52"/>
    <mergeCell ref="O10:R10"/>
    <mergeCell ref="A47:A48"/>
    <mergeCell ref="B47:B48"/>
    <mergeCell ref="N47:N48"/>
    <mergeCell ref="R47:R48"/>
    <mergeCell ref="S47:U48"/>
    <mergeCell ref="A49:A50"/>
    <mergeCell ref="B49:B50"/>
    <mergeCell ref="N49:N50"/>
    <mergeCell ref="R49:R50"/>
    <mergeCell ref="S49:U50"/>
    <mergeCell ref="A43:A44"/>
    <mergeCell ref="B43:B44"/>
    <mergeCell ref="N43:N44"/>
    <mergeCell ref="R43:R44"/>
    <mergeCell ref="S43:U44"/>
    <mergeCell ref="A45:A46"/>
    <mergeCell ref="B45:B46"/>
    <mergeCell ref="N45:N46"/>
  </mergeCells>
  <phoneticPr fontId="26"/>
  <dataValidations count="1">
    <dataValidation type="whole" imeMode="off" operator="greaterThanOrEqual" allowBlank="1" showInputMessage="1" showErrorMessage="1" error="数字で入力してください" sqref="G13:H52 D13:E52" xr:uid="{69E1C927-6F3C-4E44-A908-E34127A3A4A4}">
      <formula1>0</formula1>
    </dataValidation>
  </dataValidations>
  <printOptions horizontalCentered="1" verticalCentered="1"/>
  <pageMargins left="0.39370078740157483" right="0.39370078740157483" top="0.39370078740157483" bottom="0.39370078740157483" header="0.31496062992125984" footer="0.31496062992125984"/>
  <pageSetup paperSize="9" orientation="landscape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872BE2-A009-4499-8724-D01868834214}">
  <sheetPr>
    <tabColor theme="6" tint="0.59999389629810485"/>
  </sheetPr>
  <dimension ref="A1:U56"/>
  <sheetViews>
    <sheetView zoomScaleNormal="100" zoomScaleSheetLayoutView="100" workbookViewId="0">
      <selection activeCell="D13" sqref="D13"/>
    </sheetView>
  </sheetViews>
  <sheetFormatPr defaultRowHeight="13.5" x14ac:dyDescent="0.15"/>
  <cols>
    <col min="1" max="1" width="3.625" style="1" customWidth="1"/>
    <col min="2" max="2" width="12.625" style="1" customWidth="1"/>
    <col min="3" max="3" width="5.625" style="1" customWidth="1"/>
    <col min="4" max="21" width="6.625" style="1" customWidth="1"/>
    <col min="22" max="16384" width="9" style="1"/>
  </cols>
  <sheetData>
    <row r="1" spans="1:21" ht="12" customHeight="1" x14ac:dyDescent="0.15">
      <c r="A1" s="185" t="s">
        <v>9</v>
      </c>
      <c r="B1" s="185"/>
      <c r="C1" s="185"/>
      <c r="D1" s="185"/>
      <c r="E1" s="185"/>
      <c r="F1" s="185"/>
      <c r="G1" s="185"/>
      <c r="H1" s="185"/>
      <c r="I1" s="185"/>
      <c r="J1" s="185"/>
      <c r="K1" s="185"/>
      <c r="L1" s="185"/>
      <c r="M1" s="185"/>
      <c r="N1" s="185"/>
      <c r="O1" s="185"/>
      <c r="P1" s="185"/>
      <c r="Q1" s="185"/>
      <c r="R1" s="185"/>
      <c r="S1" s="185"/>
      <c r="T1" s="185"/>
      <c r="U1" s="185"/>
    </row>
    <row r="2" spans="1:21" ht="12" customHeight="1" x14ac:dyDescent="0.15">
      <c r="A2" s="185"/>
      <c r="B2" s="185"/>
      <c r="C2" s="185"/>
      <c r="D2" s="185"/>
      <c r="E2" s="185"/>
      <c r="F2" s="185"/>
      <c r="G2" s="185"/>
      <c r="H2" s="185"/>
      <c r="I2" s="185"/>
      <c r="J2" s="185"/>
      <c r="K2" s="185"/>
      <c r="L2" s="185"/>
      <c r="M2" s="185"/>
      <c r="N2" s="185"/>
      <c r="O2" s="185"/>
      <c r="P2" s="185"/>
      <c r="Q2" s="185"/>
      <c r="R2" s="185"/>
      <c r="S2" s="185"/>
      <c r="T2" s="185"/>
      <c r="U2" s="185"/>
    </row>
    <row r="3" spans="1:21" ht="6" customHeight="1" x14ac:dyDescent="0.15"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3"/>
      <c r="Q3" s="22"/>
      <c r="R3" s="22"/>
      <c r="S3" s="4"/>
      <c r="T3" s="4"/>
      <c r="U3" s="4"/>
    </row>
    <row r="4" spans="1:21" ht="12" customHeight="1" x14ac:dyDescent="0.15">
      <c r="B4" s="26" t="s">
        <v>22</v>
      </c>
      <c r="C4" s="56" t="s">
        <v>8</v>
      </c>
      <c r="D4" s="186" t="str">
        <f>IF('１か月目'!D4="","",'１か月目'!D4)</f>
        <v/>
      </c>
      <c r="E4" s="186"/>
      <c r="F4" s="186"/>
      <c r="G4" s="186"/>
      <c r="H4" s="186"/>
      <c r="I4" s="186"/>
      <c r="J4" s="186"/>
      <c r="K4" s="4"/>
      <c r="O4" s="174" t="str">
        <f>'１か月目'!O4:U4</f>
        <v>委託先名：</v>
      </c>
      <c r="P4" s="175"/>
      <c r="Q4" s="175"/>
      <c r="R4" s="175"/>
      <c r="S4" s="175"/>
      <c r="T4" s="175"/>
      <c r="U4" s="176"/>
    </row>
    <row r="5" spans="1:21" ht="12" customHeight="1" x14ac:dyDescent="0.15">
      <c r="B5" s="27" t="s">
        <v>21</v>
      </c>
      <c r="C5" s="23" t="s">
        <v>8</v>
      </c>
      <c r="D5" s="187" t="str">
        <f>IF('１か月目'!D5="","",'１か月目'!D5)</f>
        <v/>
      </c>
      <c r="E5" s="187"/>
      <c r="F5" s="187"/>
      <c r="G5" s="61" t="s">
        <v>7</v>
      </c>
      <c r="H5" s="187" t="str">
        <f>IF('１か月目'!H5="","",'１か月目'!H5)</f>
        <v/>
      </c>
      <c r="I5" s="187"/>
      <c r="J5" s="187"/>
      <c r="K5" s="4"/>
      <c r="O5" s="113" t="s">
        <v>26</v>
      </c>
      <c r="P5" s="114"/>
      <c r="Q5" s="114"/>
      <c r="R5" s="114"/>
      <c r="S5" s="114"/>
      <c r="T5" s="114"/>
      <c r="U5" s="115"/>
    </row>
    <row r="6" spans="1:21" ht="12" customHeight="1" x14ac:dyDescent="0.15">
      <c r="B6" s="27" t="s">
        <v>30</v>
      </c>
      <c r="C6" s="23" t="s">
        <v>8</v>
      </c>
      <c r="D6" s="154" t="e">
        <f ca="1">IF(MONTH(D5)+(K6-1)&lt;=12,MONTH(D5)+(K6-1),MONTH(D5)+(K6-1)-12)</f>
        <v>#VALUE!</v>
      </c>
      <c r="E6" s="154"/>
      <c r="F6" s="154"/>
      <c r="G6" s="158" t="e">
        <f ca="1">IF(D6="","","("&amp;IF(K6&gt;=10,"","　")&amp;K6&amp;"か月目／"&amp;IF(L6&gt;=10,"","　")&amp;L6&amp;"か月)")</f>
        <v>#VALUE!</v>
      </c>
      <c r="H6" s="158"/>
      <c r="I6" s="158"/>
      <c r="J6" s="158"/>
      <c r="K6" s="15">
        <f ca="1">VALUE(IF(LEFT(RIGHT(CELL("filename",$A$1),LEN(CELL("filename",$A$1))-FIND("か月目",CELL("filename",$A$1))+3),1)="]",MID(RIGHT(CELL("filename",$A$1),LEN(CELL("filename",$A$1))-FIND("か月目",CELL("filename",$A$1))+3),2,1),LEFT(RIGHT(CELL("filename",$A$1),LEN(CELL("filename",$A$1))-FIND("か月目",CELL("filename",$A$1))+3),2)))</f>
        <v>10</v>
      </c>
      <c r="L6" s="14" t="e">
        <f>IF(MONTH(D5)&lt;=MONTH(H5),MONTH(H5)-MONTH(D5)+1,24-MONTH(D5)+1+MONTH(H5))</f>
        <v>#VALUE!</v>
      </c>
      <c r="M6" s="14"/>
      <c r="N6" s="14"/>
      <c r="O6" s="24"/>
      <c r="P6" s="25"/>
      <c r="Q6" s="25"/>
      <c r="R6" s="25"/>
      <c r="S6" s="25"/>
      <c r="T6" s="25"/>
      <c r="U6" s="25"/>
    </row>
    <row r="7" spans="1:21" ht="12" customHeight="1" x14ac:dyDescent="0.15">
      <c r="B7" s="8"/>
      <c r="C7" s="8"/>
      <c r="D7" s="9"/>
      <c r="E7" s="9"/>
      <c r="F7" s="12"/>
      <c r="G7" s="12"/>
      <c r="H7" s="12"/>
      <c r="I7" s="11"/>
      <c r="J7" s="11"/>
      <c r="K7" s="11"/>
      <c r="L7" s="11"/>
      <c r="M7" s="11"/>
      <c r="N7" s="6"/>
      <c r="O7" s="7"/>
      <c r="P7" s="24"/>
      <c r="Q7" s="24"/>
      <c r="R7" s="24"/>
      <c r="S7" s="159" t="s">
        <v>46</v>
      </c>
      <c r="T7" s="160"/>
      <c r="U7" s="161"/>
    </row>
    <row r="8" spans="1:21" ht="3" customHeight="1" x14ac:dyDescent="0.15">
      <c r="B8" s="8"/>
      <c r="C8" s="8"/>
      <c r="D8" s="9"/>
      <c r="E8" s="9"/>
      <c r="F8" s="10"/>
      <c r="G8" s="10"/>
      <c r="H8" s="10"/>
      <c r="I8" s="8"/>
      <c r="J8" s="8"/>
      <c r="K8" s="8"/>
      <c r="L8" s="8"/>
      <c r="M8" s="8"/>
      <c r="N8" s="4"/>
      <c r="R8" s="63"/>
    </row>
    <row r="9" spans="1:21" ht="3" customHeight="1" x14ac:dyDescent="0.15"/>
    <row r="10" spans="1:21" ht="11.1" customHeight="1" x14ac:dyDescent="0.15">
      <c r="A10" s="179" t="s">
        <v>25</v>
      </c>
      <c r="B10" s="179" t="s">
        <v>10</v>
      </c>
      <c r="C10" s="181" t="s">
        <v>11</v>
      </c>
      <c r="D10" s="183" t="s">
        <v>5</v>
      </c>
      <c r="E10" s="179"/>
      <c r="F10" s="179"/>
      <c r="G10" s="179"/>
      <c r="H10" s="179"/>
      <c r="I10" s="181"/>
      <c r="J10" s="133" t="s">
        <v>37</v>
      </c>
      <c r="K10" s="134"/>
      <c r="L10" s="134"/>
      <c r="M10" s="134"/>
      <c r="N10" s="135"/>
      <c r="O10" s="171" t="s">
        <v>18</v>
      </c>
      <c r="P10" s="172"/>
      <c r="Q10" s="172"/>
      <c r="R10" s="173"/>
      <c r="S10" s="130" t="s">
        <v>6</v>
      </c>
      <c r="T10" s="131"/>
      <c r="U10" s="132"/>
    </row>
    <row r="11" spans="1:21" ht="11.1" customHeight="1" x14ac:dyDescent="0.15">
      <c r="A11" s="179"/>
      <c r="B11" s="179"/>
      <c r="C11" s="181"/>
      <c r="D11" s="98" t="s">
        <v>0</v>
      </c>
      <c r="E11" s="99" t="s">
        <v>15</v>
      </c>
      <c r="F11" s="99" t="s">
        <v>1</v>
      </c>
      <c r="G11" s="99" t="s">
        <v>2</v>
      </c>
      <c r="H11" s="99" t="s">
        <v>3</v>
      </c>
      <c r="I11" s="62" t="s">
        <v>4</v>
      </c>
      <c r="J11" s="57" t="s">
        <v>38</v>
      </c>
      <c r="K11" s="59" t="s">
        <v>24</v>
      </c>
      <c r="L11" s="59" t="s">
        <v>39</v>
      </c>
      <c r="M11" s="59" t="s">
        <v>4</v>
      </c>
      <c r="N11" s="96" t="s">
        <v>16</v>
      </c>
      <c r="O11" s="57" t="s">
        <v>17</v>
      </c>
      <c r="P11" s="99" t="s">
        <v>29</v>
      </c>
      <c r="Q11" s="102" t="s">
        <v>4</v>
      </c>
      <c r="R11" s="106"/>
      <c r="S11" s="124" t="s">
        <v>45</v>
      </c>
      <c r="T11" s="125"/>
      <c r="U11" s="126"/>
    </row>
    <row r="12" spans="1:21" ht="11.1" customHeight="1" thickBot="1" x14ac:dyDescent="0.2">
      <c r="A12" s="180"/>
      <c r="B12" s="180"/>
      <c r="C12" s="182"/>
      <c r="D12" s="100" t="s">
        <v>19</v>
      </c>
      <c r="E12" s="101" t="s">
        <v>19</v>
      </c>
      <c r="F12" s="101" t="s">
        <v>20</v>
      </c>
      <c r="G12" s="101" t="s">
        <v>19</v>
      </c>
      <c r="H12" s="101" t="s">
        <v>19</v>
      </c>
      <c r="I12" s="78" t="s">
        <v>35</v>
      </c>
      <c r="J12" s="58" t="s">
        <v>19</v>
      </c>
      <c r="K12" s="60" t="s">
        <v>23</v>
      </c>
      <c r="L12" s="60" t="s">
        <v>19</v>
      </c>
      <c r="M12" s="84" t="s">
        <v>35</v>
      </c>
      <c r="N12" s="97" t="s">
        <v>36</v>
      </c>
      <c r="O12" s="58" t="s">
        <v>19</v>
      </c>
      <c r="P12" s="101" t="s">
        <v>19</v>
      </c>
      <c r="Q12" s="84" t="s">
        <v>35</v>
      </c>
      <c r="R12" s="105" t="s">
        <v>43</v>
      </c>
      <c r="S12" s="127"/>
      <c r="T12" s="128"/>
      <c r="U12" s="129"/>
    </row>
    <row r="13" spans="1:21" ht="9.9499999999999993" customHeight="1" thickTop="1" x14ac:dyDescent="0.15">
      <c r="A13" s="142">
        <v>1</v>
      </c>
      <c r="B13" s="184" t="str">
        <f>IF('１か月目'!B13=0,"",'１か月目'!B13)</f>
        <v>z</v>
      </c>
      <c r="C13" s="17" t="s">
        <v>12</v>
      </c>
      <c r="D13" s="38"/>
      <c r="E13" s="39"/>
      <c r="F13" s="32">
        <f t="shared" ref="F13" si="0">IF($B13="","",(D13-(E13+G13+H13)))</f>
        <v>0</v>
      </c>
      <c r="G13" s="39"/>
      <c r="H13" s="39"/>
      <c r="I13" s="91">
        <f>IF(B13="","",IF((D13-E13)=0,0,ROUNDDOWN(((F13/D13)*100),3)))</f>
        <v>0</v>
      </c>
      <c r="J13" s="93">
        <f>'１か月目'!J13</f>
        <v>0</v>
      </c>
      <c r="K13" s="32">
        <f>IF($B13="","",'９か月目'!K13+(E13+G13+H13))</f>
        <v>0</v>
      </c>
      <c r="L13" s="32">
        <f>IF($B13="","",'９か月目'!L13-D13)</f>
        <v>0</v>
      </c>
      <c r="M13" s="85">
        <f>IF(B13="","",IF((J13-K13)=0,0,ROUNDDOWN((((O13-K13)/J13)*100),3)))</f>
        <v>0</v>
      </c>
      <c r="N13" s="163" t="str">
        <f>IF(B13="","",IF(AND(M13&gt;=80,M14&gt;=80),"可","不可"))</f>
        <v>不可</v>
      </c>
      <c r="O13" s="93">
        <f>'９か月目'!O13+D13</f>
        <v>0</v>
      </c>
      <c r="P13" s="32">
        <f>IF($B13="","",'９か月目'!P13+E13)</f>
        <v>0</v>
      </c>
      <c r="Q13" s="76">
        <f>IF(B13="","",IF(O13-(K13-P13)=0,0,ROUNDDOWN(((O13-K13)/(O13-P13)*100),3)))</f>
        <v>0</v>
      </c>
      <c r="R13" s="136">
        <f>IF(B13="","",IF(Q13+Q14=0,0,ROUNDDOWN((((O13-K13)+(O14-K14))/((O13-P13)+(O14-P14))*100),3)))</f>
        <v>0</v>
      </c>
      <c r="S13" s="167"/>
      <c r="T13" s="165"/>
      <c r="U13" s="166"/>
    </row>
    <row r="14" spans="1:21" ht="9.9499999999999993" customHeight="1" x14ac:dyDescent="0.15">
      <c r="A14" s="143"/>
      <c r="B14" s="178"/>
      <c r="C14" s="18" t="s">
        <v>13</v>
      </c>
      <c r="D14" s="40"/>
      <c r="E14" s="41"/>
      <c r="F14" s="33">
        <f t="shared" ref="F14" si="1">IF($B13="","",(D14-(E14+G14+H14)))</f>
        <v>0</v>
      </c>
      <c r="G14" s="41"/>
      <c r="H14" s="41"/>
      <c r="I14" s="92">
        <f>IF(B13="","",IF((D14-E14)=0,0,ROUNDDOWN(((F14/D14)*100),3)))</f>
        <v>0</v>
      </c>
      <c r="J14" s="94">
        <f>'１か月目'!J14</f>
        <v>0</v>
      </c>
      <c r="K14" s="33">
        <f>IF($B13="","",'９か月目'!K14+(E14+G14+H14))</f>
        <v>0</v>
      </c>
      <c r="L14" s="33">
        <f>IF($B13="","",'９か月目'!L14-D14)</f>
        <v>0</v>
      </c>
      <c r="M14" s="86">
        <f>IF(B13="","",IF((J14-K14)=0,0,ROUNDDOWN((((O14-K14)/J14)*100),3)))</f>
        <v>0</v>
      </c>
      <c r="N14" s="117"/>
      <c r="O14" s="94">
        <f>'９か月目'!O14+D14</f>
        <v>0</v>
      </c>
      <c r="P14" s="33">
        <f>IF($B13="","",'９か月目'!P14+E14)</f>
        <v>0</v>
      </c>
      <c r="Q14" s="77">
        <f>IF(B13="","",IF(O14-(K14-P14)=0,0,ROUNDDOWN(((O14-K14)/(O14-P14)*100),3)))</f>
        <v>0</v>
      </c>
      <c r="R14" s="137"/>
      <c r="S14" s="121"/>
      <c r="T14" s="122"/>
      <c r="U14" s="123"/>
    </row>
    <row r="15" spans="1:21" ht="9.9499999999999993" customHeight="1" x14ac:dyDescent="0.15">
      <c r="A15" s="142">
        <v>2</v>
      </c>
      <c r="B15" s="177" t="str">
        <f>IF('１か月目'!B15=0,"",'１か月目'!B15)</f>
        <v>z</v>
      </c>
      <c r="C15" s="20" t="s">
        <v>12</v>
      </c>
      <c r="D15" s="42">
        <f>IF(B15="",0,D$13)</f>
        <v>0</v>
      </c>
      <c r="E15" s="43"/>
      <c r="F15" s="34">
        <f t="shared" ref="F15" si="2">IF($B15="","",(D15-(E15+G15+H15)))</f>
        <v>0</v>
      </c>
      <c r="G15" s="43"/>
      <c r="H15" s="43"/>
      <c r="I15" s="79">
        <f t="shared" ref="I15" si="3">IF(B15="","",IF((D15-E15)=0,0,ROUNDDOWN(((F15/D15)*100),3)))</f>
        <v>0</v>
      </c>
      <c r="J15" s="95">
        <f>'１か月目'!J15</f>
        <v>0</v>
      </c>
      <c r="K15" s="32">
        <f>IF($B15="","",'９か月目'!K15+(E15+G15+H15))</f>
        <v>0</v>
      </c>
      <c r="L15" s="32">
        <f>IF($B15="","",'９か月目'!L15-D15)</f>
        <v>0</v>
      </c>
      <c r="M15" s="85">
        <f t="shared" ref="M15" si="4">IF(B15="","",IF((J15-K15)=0,0,ROUNDDOWN((((O15-K15)/J15)*100),3)))</f>
        <v>0</v>
      </c>
      <c r="N15" s="116" t="str">
        <f t="shared" ref="N15" si="5">IF(B15="","",IF(AND(M15&gt;=80,M16&gt;=80),"可","不可"))</f>
        <v>不可</v>
      </c>
      <c r="O15" s="95">
        <f>'９か月目'!O15+D15</f>
        <v>0</v>
      </c>
      <c r="P15" s="32">
        <f>IF($B15="","",'９か月目'!P15+E15)</f>
        <v>0</v>
      </c>
      <c r="Q15" s="76">
        <f t="shared" ref="Q15" si="6">IF(B15="","",IF(O15-(K15-P15)=0,0,ROUNDDOWN(((O15-K15)/(O15-P15)*100),3)))</f>
        <v>0</v>
      </c>
      <c r="R15" s="138">
        <f t="shared" ref="R15" si="7">IF(B15="","",IF(Q15+Q16=0,0,ROUNDDOWN((((O15-K15)+(O16-K16))/((O15-P15)+(O16-P16))*100),3)))</f>
        <v>0</v>
      </c>
      <c r="S15" s="118"/>
      <c r="T15" s="119"/>
      <c r="U15" s="120"/>
    </row>
    <row r="16" spans="1:21" ht="9.9499999999999993" customHeight="1" x14ac:dyDescent="0.15">
      <c r="A16" s="143"/>
      <c r="B16" s="178"/>
      <c r="C16" s="109" t="s">
        <v>13</v>
      </c>
      <c r="D16" s="44">
        <f>IF(B15="",0,D$14)</f>
        <v>0</v>
      </c>
      <c r="E16" s="45"/>
      <c r="F16" s="35">
        <f t="shared" ref="F16" si="8">IF($B15="","",(D16-(E16+G16+H16)))</f>
        <v>0</v>
      </c>
      <c r="G16" s="45"/>
      <c r="H16" s="45"/>
      <c r="I16" s="80">
        <f t="shared" ref="I16" si="9">IF(B15="","",IF((D16-E16)=0,0,ROUNDDOWN(((F16/D16)*100),3)))</f>
        <v>0</v>
      </c>
      <c r="J16" s="94">
        <f>'１か月目'!J16</f>
        <v>0</v>
      </c>
      <c r="K16" s="33">
        <f>IF($B15="","",'９か月目'!K16+(E16+G16+H16))</f>
        <v>0</v>
      </c>
      <c r="L16" s="33">
        <f>IF($B15="","",'９か月目'!L16-D16)</f>
        <v>0</v>
      </c>
      <c r="M16" s="87">
        <f t="shared" ref="M16" si="10">IF(B15="","",IF((J16-K16)=0,0,ROUNDDOWN((((O16-K16)/J16)*100),3)))</f>
        <v>0</v>
      </c>
      <c r="N16" s="117"/>
      <c r="O16" s="94">
        <f>'９か月目'!O16+D16</f>
        <v>0</v>
      </c>
      <c r="P16" s="33">
        <f>IF($B15="","",'９か月目'!P16+E16)</f>
        <v>0</v>
      </c>
      <c r="Q16" s="77">
        <f t="shared" ref="Q16" si="11">IF(B15="","",IF(O16-(K16-P16)=0,0,ROUNDDOWN(((O16-K16)/(O16-P16)*100),3)))</f>
        <v>0</v>
      </c>
      <c r="R16" s="139"/>
      <c r="S16" s="121"/>
      <c r="T16" s="122"/>
      <c r="U16" s="123"/>
    </row>
    <row r="17" spans="1:21" ht="9.9499999999999993" customHeight="1" x14ac:dyDescent="0.15">
      <c r="A17" s="142">
        <v>3</v>
      </c>
      <c r="B17" s="177" t="str">
        <f>IF('１か月目'!B17=0,"",'１か月目'!B17)</f>
        <v>z</v>
      </c>
      <c r="C17" s="108" t="s">
        <v>12</v>
      </c>
      <c r="D17" s="46">
        <f>IF(B17="",0,D$13)</f>
        <v>0</v>
      </c>
      <c r="E17" s="47"/>
      <c r="F17" s="36">
        <f t="shared" ref="F17" si="12">IF($B17="","",(D17-(E17+G17+H17)))</f>
        <v>0</v>
      </c>
      <c r="G17" s="47"/>
      <c r="H17" s="47"/>
      <c r="I17" s="81">
        <f t="shared" ref="I17" si="13">IF(B17="","",IF((D17-E17)=0,0,ROUNDDOWN(((F17/D17)*100),3)))</f>
        <v>0</v>
      </c>
      <c r="J17" s="95">
        <f>'１か月目'!J17</f>
        <v>0</v>
      </c>
      <c r="K17" s="32">
        <f>IF($B17="","",'９か月目'!K17+(E17+G17+H17))</f>
        <v>0</v>
      </c>
      <c r="L17" s="32">
        <f>IF($B17="","",'９か月目'!L17-D17)</f>
        <v>0</v>
      </c>
      <c r="M17" s="88">
        <f t="shared" ref="M17" si="14">IF(B17="","",IF((J17-K17)=0,0,ROUNDDOWN((((O17-K17)/J17)*100),3)))</f>
        <v>0</v>
      </c>
      <c r="N17" s="116" t="str">
        <f t="shared" ref="N17" si="15">IF(B17="","",IF(AND(M17&gt;=80,M18&gt;=80),"可","不可"))</f>
        <v>不可</v>
      </c>
      <c r="O17" s="95">
        <f>'９か月目'!O17+D17</f>
        <v>0</v>
      </c>
      <c r="P17" s="32">
        <f>IF($B17="","",'９か月目'!P17+E17)</f>
        <v>0</v>
      </c>
      <c r="Q17" s="76">
        <f t="shared" ref="Q17" si="16">IF(B17="","",IF(O17-(K17-P17)=0,0,ROUNDDOWN(((O17-K17)/(O17-P17)*100),3)))</f>
        <v>0</v>
      </c>
      <c r="R17" s="138">
        <f t="shared" ref="R17" si="17">IF(B17="","",IF(Q17+Q18=0,0,ROUNDDOWN((((O17-K17)+(O18-K18))/((O17-P17)+(O18-P18))*100),3)))</f>
        <v>0</v>
      </c>
      <c r="S17" s="118"/>
      <c r="T17" s="119"/>
      <c r="U17" s="120"/>
    </row>
    <row r="18" spans="1:21" ht="9.9499999999999993" customHeight="1" x14ac:dyDescent="0.15">
      <c r="A18" s="143"/>
      <c r="B18" s="178"/>
      <c r="C18" s="18" t="s">
        <v>13</v>
      </c>
      <c r="D18" s="48">
        <f>IF(B17="",0,D$14)</f>
        <v>0</v>
      </c>
      <c r="E18" s="41"/>
      <c r="F18" s="33">
        <f t="shared" ref="F18" si="18">IF($B17="","",(D18-(E18+G18+H18)))</f>
        <v>0</v>
      </c>
      <c r="G18" s="41"/>
      <c r="H18" s="41"/>
      <c r="I18" s="77">
        <f t="shared" ref="I18" si="19">IF(B17="","",IF((D18-E18)=0,0,ROUNDDOWN(((F18/D18)*100),3)))</f>
        <v>0</v>
      </c>
      <c r="J18" s="94">
        <f>'１か月目'!J18</f>
        <v>0</v>
      </c>
      <c r="K18" s="33">
        <f>IF($B17="","",'９か月目'!K18+(E18+G18+H18))</f>
        <v>0</v>
      </c>
      <c r="L18" s="33">
        <f>IF($B17="","",'９か月目'!L18-D18)</f>
        <v>0</v>
      </c>
      <c r="M18" s="86">
        <f t="shared" ref="M18" si="20">IF(B17="","",IF((J18-K18)=0,0,ROUNDDOWN((((O18-K18)/J18)*100),3)))</f>
        <v>0</v>
      </c>
      <c r="N18" s="117"/>
      <c r="O18" s="94">
        <f>'９か月目'!O18+D18</f>
        <v>0</v>
      </c>
      <c r="P18" s="33">
        <f>IF($B17="","",'９か月目'!P18+E18)</f>
        <v>0</v>
      </c>
      <c r="Q18" s="77">
        <f t="shared" ref="Q18" si="21">IF(B17="","",IF(O18-(K18-P18)=0,0,ROUNDDOWN(((O18-K18)/(O18-P18)*100),3)))</f>
        <v>0</v>
      </c>
      <c r="R18" s="139"/>
      <c r="S18" s="121"/>
      <c r="T18" s="122"/>
      <c r="U18" s="123"/>
    </row>
    <row r="19" spans="1:21" ht="9.9499999999999993" customHeight="1" x14ac:dyDescent="0.15">
      <c r="A19" s="142">
        <v>4</v>
      </c>
      <c r="B19" s="177" t="str">
        <f>IF('１か月目'!B19=0,"",'１か月目'!B19)</f>
        <v/>
      </c>
      <c r="C19" s="20" t="s">
        <v>12</v>
      </c>
      <c r="D19" s="42">
        <f>IF(B19="",0,D$13)</f>
        <v>0</v>
      </c>
      <c r="E19" s="43"/>
      <c r="F19" s="34" t="str">
        <f>IF($B19="","",(D19-(E19+G19+H19)))</f>
        <v/>
      </c>
      <c r="G19" s="43"/>
      <c r="H19" s="43"/>
      <c r="I19" s="79" t="str">
        <f t="shared" ref="I19" si="22">IF(B19="","",IF((D19-E19)=0,0,ROUNDDOWN(((F19/D19)*100),3)))</f>
        <v/>
      </c>
      <c r="J19" s="95" t="str">
        <f>'１か月目'!J19</f>
        <v/>
      </c>
      <c r="K19" s="32" t="str">
        <f>IF($B19="","",'９か月目'!K19+(E19+G19+H19))</f>
        <v/>
      </c>
      <c r="L19" s="32" t="str">
        <f>IF($B19="","",'９か月目'!L19-D19)</f>
        <v/>
      </c>
      <c r="M19" s="85" t="str">
        <f t="shared" ref="M19" si="23">IF(B19="","",IF((J19-K19)=0,0,ROUNDDOWN((((O19-K19)/J19)*100),3)))</f>
        <v/>
      </c>
      <c r="N19" s="116" t="str">
        <f t="shared" ref="N19" si="24">IF(B19="","",IF(AND(M19&gt;=80,M20&gt;=80),"可","不可"))</f>
        <v/>
      </c>
      <c r="O19" s="95">
        <f>'９か月目'!O19+D19</f>
        <v>0</v>
      </c>
      <c r="P19" s="32" t="str">
        <f>IF($B19="","",'９か月目'!P19+E19)</f>
        <v/>
      </c>
      <c r="Q19" s="76" t="str">
        <f t="shared" ref="Q19" si="25">IF(B19="","",IF(O19-(K19-P19)=0,0,ROUNDDOWN(((O19-K19)/(O19-P19)*100),3)))</f>
        <v/>
      </c>
      <c r="R19" s="138" t="str">
        <f t="shared" ref="R19" si="26">IF(B19="","",IF(Q19+Q20=0,0,ROUNDDOWN((((O19-K19)+(O20-K20))/((O19-P19)+(O20-P20))*100),3)))</f>
        <v/>
      </c>
      <c r="S19" s="118"/>
      <c r="T19" s="119"/>
      <c r="U19" s="120"/>
    </row>
    <row r="20" spans="1:21" ht="9.9499999999999993" customHeight="1" x14ac:dyDescent="0.15">
      <c r="A20" s="143"/>
      <c r="B20" s="178"/>
      <c r="C20" s="109" t="s">
        <v>13</v>
      </c>
      <c r="D20" s="44">
        <f>IF(B19="",0,D$14)</f>
        <v>0</v>
      </c>
      <c r="E20" s="45"/>
      <c r="F20" s="35" t="str">
        <f>IF($B19="","",(D20-(E20+G20+H20)))</f>
        <v/>
      </c>
      <c r="G20" s="45"/>
      <c r="H20" s="45"/>
      <c r="I20" s="80" t="str">
        <f t="shared" ref="I20" si="27">IF(B19="","",IF((D20-E20)=0,0,ROUNDDOWN(((F20/D20)*100),3)))</f>
        <v/>
      </c>
      <c r="J20" s="94" t="str">
        <f>'１か月目'!J20</f>
        <v/>
      </c>
      <c r="K20" s="33" t="str">
        <f>IF($B19="","",'９か月目'!K20+(E20+G20+H20))</f>
        <v/>
      </c>
      <c r="L20" s="33" t="str">
        <f>IF($B19="","",'９か月目'!L20-D20)</f>
        <v/>
      </c>
      <c r="M20" s="87" t="str">
        <f t="shared" ref="M20" si="28">IF(B19="","",IF((J20-K20)=0,0,ROUNDDOWN((((O20-K20)/J20)*100),3)))</f>
        <v/>
      </c>
      <c r="N20" s="117"/>
      <c r="O20" s="94">
        <f>'９か月目'!O20+D20</f>
        <v>0</v>
      </c>
      <c r="P20" s="33" t="str">
        <f>IF($B19="","",'９か月目'!P20+E20)</f>
        <v/>
      </c>
      <c r="Q20" s="77" t="str">
        <f t="shared" ref="Q20" si="29">IF(B19="","",IF(O20-(K20-P20)=0,0,ROUNDDOWN(((O20-K20)/(O20-P20)*100),3)))</f>
        <v/>
      </c>
      <c r="R20" s="139"/>
      <c r="S20" s="121"/>
      <c r="T20" s="122"/>
      <c r="U20" s="123"/>
    </row>
    <row r="21" spans="1:21" ht="9.9499999999999993" customHeight="1" x14ac:dyDescent="0.15">
      <c r="A21" s="142">
        <v>5</v>
      </c>
      <c r="B21" s="177" t="str">
        <f>IF('１か月目'!B21=0,"",'１か月目'!B21)</f>
        <v/>
      </c>
      <c r="C21" s="108" t="s">
        <v>12</v>
      </c>
      <c r="D21" s="46">
        <f>IF(B21="",0,D$13)</f>
        <v>0</v>
      </c>
      <c r="E21" s="47"/>
      <c r="F21" s="36" t="str">
        <f t="shared" ref="F21" si="30">IF($B21="","",(D21-(E21+G21+H21)))</f>
        <v/>
      </c>
      <c r="G21" s="47"/>
      <c r="H21" s="47"/>
      <c r="I21" s="81" t="str">
        <f t="shared" ref="I21" si="31">IF(B21="","",IF((D21-E21)=0,0,ROUNDDOWN(((F21/D21)*100),3)))</f>
        <v/>
      </c>
      <c r="J21" s="95" t="str">
        <f>'１か月目'!J21</f>
        <v/>
      </c>
      <c r="K21" s="32" t="str">
        <f>IF($B21="","",'９か月目'!K21+(E21+G21+H21))</f>
        <v/>
      </c>
      <c r="L21" s="32" t="str">
        <f>IF($B21="","",'９か月目'!L21-D21)</f>
        <v/>
      </c>
      <c r="M21" s="88" t="str">
        <f t="shared" ref="M21" si="32">IF(B21="","",IF((J21-K21)=0,0,ROUNDDOWN((((O21-K21)/J21)*100),3)))</f>
        <v/>
      </c>
      <c r="N21" s="116" t="str">
        <f t="shared" ref="N21" si="33">IF(B21="","",IF(AND(M21&gt;=80,M22&gt;=80),"可","不可"))</f>
        <v/>
      </c>
      <c r="O21" s="95">
        <f>'９か月目'!O21+D21</f>
        <v>0</v>
      </c>
      <c r="P21" s="32" t="str">
        <f>IF($B21="","",'９か月目'!P21+E21)</f>
        <v/>
      </c>
      <c r="Q21" s="76" t="str">
        <f t="shared" ref="Q21" si="34">IF(B21="","",IF(O21-(K21-P21)=0,0,ROUNDDOWN(((O21-K21)/(O21-P21)*100),3)))</f>
        <v/>
      </c>
      <c r="R21" s="138" t="str">
        <f t="shared" ref="R21" si="35">IF(B21="","",IF(Q21+Q22=0,0,ROUNDDOWN((((O21-K21)+(O22-K22))/((O21-P21)+(O22-P22))*100),3)))</f>
        <v/>
      </c>
      <c r="S21" s="118"/>
      <c r="T21" s="119"/>
      <c r="U21" s="120"/>
    </row>
    <row r="22" spans="1:21" ht="9.9499999999999993" customHeight="1" x14ac:dyDescent="0.15">
      <c r="A22" s="143"/>
      <c r="B22" s="178"/>
      <c r="C22" s="18" t="s">
        <v>13</v>
      </c>
      <c r="D22" s="48">
        <f>IF(B21="",0,D$14)</f>
        <v>0</v>
      </c>
      <c r="E22" s="41"/>
      <c r="F22" s="33" t="str">
        <f t="shared" ref="F22" si="36">IF($B21="","",(D22-(E22+G22+H22)))</f>
        <v/>
      </c>
      <c r="G22" s="41"/>
      <c r="H22" s="41"/>
      <c r="I22" s="77" t="str">
        <f t="shared" ref="I22" si="37">IF(B21="","",IF((D22-E22)=0,0,ROUNDDOWN(((F22/D22)*100),3)))</f>
        <v/>
      </c>
      <c r="J22" s="94" t="str">
        <f>'１か月目'!J22</f>
        <v/>
      </c>
      <c r="K22" s="33" t="str">
        <f>IF($B21="","",'９か月目'!K22+(E22+G22+H22))</f>
        <v/>
      </c>
      <c r="L22" s="33" t="str">
        <f>IF($B21="","",'９か月目'!L22-D22)</f>
        <v/>
      </c>
      <c r="M22" s="86" t="str">
        <f t="shared" ref="M22" si="38">IF(B21="","",IF((J22-K22)=0,0,ROUNDDOWN((((O22-K22)/J22)*100),3)))</f>
        <v/>
      </c>
      <c r="N22" s="117"/>
      <c r="O22" s="94">
        <f>'９か月目'!O22+D22</f>
        <v>0</v>
      </c>
      <c r="P22" s="33" t="str">
        <f>IF($B21="","",'９か月目'!P22+E22)</f>
        <v/>
      </c>
      <c r="Q22" s="77" t="str">
        <f t="shared" ref="Q22" si="39">IF(B21="","",IF(O22-(K22-P22)=0,0,ROUNDDOWN(((O22-K22)/(O22-P22)*100),3)))</f>
        <v/>
      </c>
      <c r="R22" s="139"/>
      <c r="S22" s="121"/>
      <c r="T22" s="122"/>
      <c r="U22" s="123"/>
    </row>
    <row r="23" spans="1:21" ht="9.9499999999999993" customHeight="1" x14ac:dyDescent="0.15">
      <c r="A23" s="142">
        <v>6</v>
      </c>
      <c r="B23" s="177" t="str">
        <f>IF('１か月目'!B23=0,"",'１か月目'!B23)</f>
        <v/>
      </c>
      <c r="C23" s="20" t="s">
        <v>12</v>
      </c>
      <c r="D23" s="42">
        <f>IF(B23="",0,D$13)</f>
        <v>0</v>
      </c>
      <c r="E23" s="43"/>
      <c r="F23" s="34" t="str">
        <f t="shared" ref="F23" si="40">IF($B23="","",(D23-(E23+G23+H23)))</f>
        <v/>
      </c>
      <c r="G23" s="43"/>
      <c r="H23" s="43"/>
      <c r="I23" s="79" t="str">
        <f t="shared" ref="I23" si="41">IF(B23="","",IF((D23-E23)=0,0,ROUNDDOWN(((F23/D23)*100),3)))</f>
        <v/>
      </c>
      <c r="J23" s="95" t="str">
        <f>'１か月目'!J23</f>
        <v/>
      </c>
      <c r="K23" s="32" t="str">
        <f>IF($B23="","",'９か月目'!K23+(E23+G23+H23))</f>
        <v/>
      </c>
      <c r="L23" s="32" t="str">
        <f>IF($B23="","",'９か月目'!L23-D23)</f>
        <v/>
      </c>
      <c r="M23" s="85" t="str">
        <f t="shared" ref="M23" si="42">IF(B23="","",IF((J23-K23)=0,0,ROUNDDOWN((((O23-K23)/J23)*100),3)))</f>
        <v/>
      </c>
      <c r="N23" s="116" t="str">
        <f t="shared" ref="N23" si="43">IF(B23="","",IF(AND(M23&gt;=80,M24&gt;=80),"可","不可"))</f>
        <v/>
      </c>
      <c r="O23" s="95">
        <f>'９か月目'!O23+D23</f>
        <v>0</v>
      </c>
      <c r="P23" s="32" t="str">
        <f>IF($B23="","",'９か月目'!P23+E23)</f>
        <v/>
      </c>
      <c r="Q23" s="76" t="str">
        <f t="shared" ref="Q23" si="44">IF(B23="","",IF(O23-(K23-P23)=0,0,ROUNDDOWN(((O23-K23)/(O23-P23)*100),3)))</f>
        <v/>
      </c>
      <c r="R23" s="138" t="str">
        <f t="shared" ref="R23" si="45">IF(B23="","",IF(Q23+Q24=0,0,ROUNDDOWN((((O23-K23)+(O24-K24))/((O23-P23)+(O24-P24))*100),3)))</f>
        <v/>
      </c>
      <c r="S23" s="118"/>
      <c r="T23" s="119"/>
      <c r="U23" s="120"/>
    </row>
    <row r="24" spans="1:21" ht="9.9499999999999993" customHeight="1" x14ac:dyDescent="0.15">
      <c r="A24" s="143"/>
      <c r="B24" s="178"/>
      <c r="C24" s="109" t="s">
        <v>13</v>
      </c>
      <c r="D24" s="44">
        <f>IF(B23="",0,D$14)</f>
        <v>0</v>
      </c>
      <c r="E24" s="45"/>
      <c r="F24" s="35" t="str">
        <f t="shared" ref="F24" si="46">IF($B23="","",(D24-(E24+G24+H24)))</f>
        <v/>
      </c>
      <c r="G24" s="45"/>
      <c r="H24" s="45"/>
      <c r="I24" s="80" t="str">
        <f t="shared" ref="I24" si="47">IF(B23="","",IF((D24-E24)=0,0,ROUNDDOWN(((F24/D24)*100),3)))</f>
        <v/>
      </c>
      <c r="J24" s="94" t="str">
        <f>'１か月目'!J24</f>
        <v/>
      </c>
      <c r="K24" s="33" t="str">
        <f>IF($B23="","",'９か月目'!K24+(E24+G24+H24))</f>
        <v/>
      </c>
      <c r="L24" s="33" t="str">
        <f>IF($B23="","",'９か月目'!L24-D24)</f>
        <v/>
      </c>
      <c r="M24" s="87" t="str">
        <f t="shared" ref="M24" si="48">IF(B23="","",IF((J24-K24)=0,0,ROUNDDOWN((((O24-K24)/J24)*100),3)))</f>
        <v/>
      </c>
      <c r="N24" s="117"/>
      <c r="O24" s="94">
        <f>'９か月目'!O24+D24</f>
        <v>0</v>
      </c>
      <c r="P24" s="33" t="str">
        <f>IF($B23="","",'９か月目'!P24+E24)</f>
        <v/>
      </c>
      <c r="Q24" s="77" t="str">
        <f t="shared" ref="Q24" si="49">IF(B23="","",IF(O24-(K24-P24)=0,0,ROUNDDOWN(((O24-K24)/(O24-P24)*100),3)))</f>
        <v/>
      </c>
      <c r="R24" s="139"/>
      <c r="S24" s="121"/>
      <c r="T24" s="122"/>
      <c r="U24" s="123"/>
    </row>
    <row r="25" spans="1:21" ht="9.9499999999999993" customHeight="1" x14ac:dyDescent="0.15">
      <c r="A25" s="142">
        <v>7</v>
      </c>
      <c r="B25" s="177" t="str">
        <f>IF('１か月目'!B25=0,"",'１か月目'!B25)</f>
        <v/>
      </c>
      <c r="C25" s="108" t="s">
        <v>12</v>
      </c>
      <c r="D25" s="46">
        <f>IF(B25="",0,D$13)</f>
        <v>0</v>
      </c>
      <c r="E25" s="47"/>
      <c r="F25" s="36" t="str">
        <f t="shared" ref="F25" si="50">IF($B25="","",(D25-(E25+G25+H25)))</f>
        <v/>
      </c>
      <c r="G25" s="47"/>
      <c r="H25" s="47"/>
      <c r="I25" s="81" t="str">
        <f t="shared" ref="I25" si="51">IF(B25="","",IF((D25-E25)=0,0,ROUNDDOWN(((F25/D25)*100),3)))</f>
        <v/>
      </c>
      <c r="J25" s="95" t="str">
        <f>'１か月目'!J25</f>
        <v/>
      </c>
      <c r="K25" s="32" t="str">
        <f>IF($B25="","",'９か月目'!K25+(E25+G25+H25))</f>
        <v/>
      </c>
      <c r="L25" s="32" t="str">
        <f>IF($B25="","",'９か月目'!L25-D25)</f>
        <v/>
      </c>
      <c r="M25" s="88" t="str">
        <f t="shared" ref="M25" si="52">IF(B25="","",IF((J25-K25)=0,0,ROUNDDOWN((((O25-K25)/J25)*100),3)))</f>
        <v/>
      </c>
      <c r="N25" s="116" t="str">
        <f t="shared" ref="N25" si="53">IF(B25="","",IF(AND(M25&gt;=80,M26&gt;=80),"可","不可"))</f>
        <v/>
      </c>
      <c r="O25" s="95">
        <f>'９か月目'!O25+D25</f>
        <v>0</v>
      </c>
      <c r="P25" s="32" t="str">
        <f>IF($B25="","",'９か月目'!P25+E25)</f>
        <v/>
      </c>
      <c r="Q25" s="76" t="str">
        <f t="shared" ref="Q25" si="54">IF(B25="","",IF(O25-(K25-P25)=0,0,ROUNDDOWN(((O25-K25)/(O25-P25)*100),3)))</f>
        <v/>
      </c>
      <c r="R25" s="138" t="str">
        <f t="shared" ref="R25" si="55">IF(B25="","",IF(Q25+Q26=0,0,ROUNDDOWN((((O25-K25)+(O26-K26))/((O25-P25)+(O26-P26))*100),3)))</f>
        <v/>
      </c>
      <c r="S25" s="118"/>
      <c r="T25" s="119"/>
      <c r="U25" s="120"/>
    </row>
    <row r="26" spans="1:21" ht="9.9499999999999993" customHeight="1" x14ac:dyDescent="0.15">
      <c r="A26" s="143"/>
      <c r="B26" s="178"/>
      <c r="C26" s="18" t="s">
        <v>13</v>
      </c>
      <c r="D26" s="48">
        <f>IF(B25="",0,D$14)</f>
        <v>0</v>
      </c>
      <c r="E26" s="41"/>
      <c r="F26" s="33" t="str">
        <f t="shared" ref="F26" si="56">IF($B25="","",(D26-(E26+G26+H26)))</f>
        <v/>
      </c>
      <c r="G26" s="41"/>
      <c r="H26" s="41"/>
      <c r="I26" s="77" t="str">
        <f t="shared" ref="I26" si="57">IF(B25="","",IF((D26-E26)=0,0,ROUNDDOWN(((F26/D26)*100),3)))</f>
        <v/>
      </c>
      <c r="J26" s="94" t="str">
        <f>'１か月目'!J26</f>
        <v/>
      </c>
      <c r="K26" s="33" t="str">
        <f>IF($B25="","",'９か月目'!K26+(E26+G26+H26))</f>
        <v/>
      </c>
      <c r="L26" s="33" t="str">
        <f>IF($B25="","",'９か月目'!L26-D26)</f>
        <v/>
      </c>
      <c r="M26" s="86" t="str">
        <f t="shared" ref="M26" si="58">IF(B25="","",IF((J26-K26)=0,0,ROUNDDOWN((((O26-K26)/J26)*100),3)))</f>
        <v/>
      </c>
      <c r="N26" s="117"/>
      <c r="O26" s="94">
        <f>'９か月目'!O26+D26</f>
        <v>0</v>
      </c>
      <c r="P26" s="33" t="str">
        <f>IF($B25="","",'９か月目'!P26+E26)</f>
        <v/>
      </c>
      <c r="Q26" s="77" t="str">
        <f t="shared" ref="Q26" si="59">IF(B25="","",IF(O26-(K26-P26)=0,0,ROUNDDOWN(((O26-K26)/(O26-P26)*100),3)))</f>
        <v/>
      </c>
      <c r="R26" s="139"/>
      <c r="S26" s="121"/>
      <c r="T26" s="122"/>
      <c r="U26" s="123"/>
    </row>
    <row r="27" spans="1:21" ht="9.9499999999999993" customHeight="1" x14ac:dyDescent="0.15">
      <c r="A27" s="142">
        <v>8</v>
      </c>
      <c r="B27" s="177" t="str">
        <f>IF('１か月目'!B27=0,"",'１か月目'!B27)</f>
        <v/>
      </c>
      <c r="C27" s="20" t="s">
        <v>12</v>
      </c>
      <c r="D27" s="42">
        <f>IF(B27="",0,D$13)</f>
        <v>0</v>
      </c>
      <c r="E27" s="43"/>
      <c r="F27" s="34" t="str">
        <f t="shared" ref="F27" si="60">IF($B27="","",(D27-(E27+G27+H27)))</f>
        <v/>
      </c>
      <c r="G27" s="43"/>
      <c r="H27" s="43"/>
      <c r="I27" s="79" t="str">
        <f t="shared" ref="I27" si="61">IF(B27="","",IF((D27-E27)=0,0,ROUNDDOWN(((F27/D27)*100),3)))</f>
        <v/>
      </c>
      <c r="J27" s="95" t="str">
        <f>'１か月目'!J27</f>
        <v/>
      </c>
      <c r="K27" s="32" t="str">
        <f>IF($B27="","",'９か月目'!K27+(E27+G27+H27))</f>
        <v/>
      </c>
      <c r="L27" s="32" t="str">
        <f>IF($B27="","",'９か月目'!L27-D27)</f>
        <v/>
      </c>
      <c r="M27" s="85" t="str">
        <f t="shared" ref="M27" si="62">IF(B27="","",IF((J27-K27)=0,0,ROUNDDOWN((((O27-K27)/J27)*100),3)))</f>
        <v/>
      </c>
      <c r="N27" s="116" t="str">
        <f t="shared" ref="N27" si="63">IF(B27="","",IF(AND(M27&gt;=80,M28&gt;=80),"可","不可"))</f>
        <v/>
      </c>
      <c r="O27" s="95">
        <f>'９か月目'!O27+D27</f>
        <v>0</v>
      </c>
      <c r="P27" s="32" t="str">
        <f>IF($B27="","",'９か月目'!P27+E27)</f>
        <v/>
      </c>
      <c r="Q27" s="76" t="str">
        <f t="shared" ref="Q27" si="64">IF(B27="","",IF(O27-(K27-P27)=0,0,ROUNDDOWN(((O27-K27)/(O27-P27)*100),3)))</f>
        <v/>
      </c>
      <c r="R27" s="138" t="str">
        <f t="shared" ref="R27" si="65">IF(B27="","",IF(Q27+Q28=0,0,ROUNDDOWN((((O27-K27)+(O28-K28))/((O27-P27)+(O28-P28))*100),3)))</f>
        <v/>
      </c>
      <c r="S27" s="118"/>
      <c r="T27" s="119"/>
      <c r="U27" s="120"/>
    </row>
    <row r="28" spans="1:21" ht="9.9499999999999993" customHeight="1" x14ac:dyDescent="0.15">
      <c r="A28" s="143"/>
      <c r="B28" s="178"/>
      <c r="C28" s="109" t="s">
        <v>13</v>
      </c>
      <c r="D28" s="44">
        <f>IF(B27="",0,D$14)</f>
        <v>0</v>
      </c>
      <c r="E28" s="45"/>
      <c r="F28" s="35" t="str">
        <f t="shared" ref="F28" si="66">IF($B27="","",(D28-(E28+G28+H28)))</f>
        <v/>
      </c>
      <c r="G28" s="45"/>
      <c r="H28" s="45"/>
      <c r="I28" s="80" t="str">
        <f t="shared" ref="I28" si="67">IF(B27="","",IF((D28-E28)=0,0,ROUNDDOWN(((F28/D28)*100),3)))</f>
        <v/>
      </c>
      <c r="J28" s="94" t="str">
        <f>'１か月目'!J28</f>
        <v/>
      </c>
      <c r="K28" s="33" t="str">
        <f>IF($B27="","",'９か月目'!K28+(E28+G28+H28))</f>
        <v/>
      </c>
      <c r="L28" s="33" t="str">
        <f>IF($B27="","",'９か月目'!L28-D28)</f>
        <v/>
      </c>
      <c r="M28" s="87" t="str">
        <f t="shared" ref="M28" si="68">IF(B27="","",IF((J28-K28)=0,0,ROUNDDOWN((((O28-K28)/J28)*100),3)))</f>
        <v/>
      </c>
      <c r="N28" s="117"/>
      <c r="O28" s="94">
        <f>'９か月目'!O28+D28</f>
        <v>0</v>
      </c>
      <c r="P28" s="33" t="str">
        <f>IF($B27="","",'９か月目'!P28+E28)</f>
        <v/>
      </c>
      <c r="Q28" s="77" t="str">
        <f t="shared" ref="Q28" si="69">IF(B27="","",IF(O28-(K28-P28)=0,0,ROUNDDOWN(((O28-K28)/(O28-P28)*100),3)))</f>
        <v/>
      </c>
      <c r="R28" s="139"/>
      <c r="S28" s="121"/>
      <c r="T28" s="122"/>
      <c r="U28" s="123"/>
    </row>
    <row r="29" spans="1:21" ht="9.9499999999999993" customHeight="1" x14ac:dyDescent="0.15">
      <c r="A29" s="142">
        <v>9</v>
      </c>
      <c r="B29" s="177" t="str">
        <f>IF('１か月目'!B29=0,"",'１か月目'!B29)</f>
        <v/>
      </c>
      <c r="C29" s="108" t="s">
        <v>12</v>
      </c>
      <c r="D29" s="46">
        <f>IF(B29="",0,D$13)</f>
        <v>0</v>
      </c>
      <c r="E29" s="47"/>
      <c r="F29" s="36" t="str">
        <f t="shared" ref="F29" si="70">IF($B29="","",(D29-(E29+G29+H29)))</f>
        <v/>
      </c>
      <c r="G29" s="47"/>
      <c r="H29" s="47"/>
      <c r="I29" s="81" t="str">
        <f t="shared" ref="I29" si="71">IF(B29="","",IF((D29-E29)=0,0,ROUNDDOWN(((F29/D29)*100),3)))</f>
        <v/>
      </c>
      <c r="J29" s="95" t="str">
        <f>'１か月目'!J29</f>
        <v/>
      </c>
      <c r="K29" s="32" t="str">
        <f>IF($B29="","",'９か月目'!K29+(E29+G29+H29))</f>
        <v/>
      </c>
      <c r="L29" s="32" t="str">
        <f>IF($B29="","",'９か月目'!L29-D29)</f>
        <v/>
      </c>
      <c r="M29" s="88" t="str">
        <f t="shared" ref="M29" si="72">IF(B29="","",IF((J29-K29)=0,0,ROUNDDOWN((((O29-K29)/J29)*100),3)))</f>
        <v/>
      </c>
      <c r="N29" s="116" t="str">
        <f t="shared" ref="N29" si="73">IF(B29="","",IF(AND(M29&gt;=80,M30&gt;=80),"可","不可"))</f>
        <v/>
      </c>
      <c r="O29" s="95">
        <f>'９か月目'!O29+D29</f>
        <v>0</v>
      </c>
      <c r="P29" s="32" t="str">
        <f>IF($B29="","",'９か月目'!P29+E29)</f>
        <v/>
      </c>
      <c r="Q29" s="76" t="str">
        <f t="shared" ref="Q29" si="74">IF(B29="","",IF(O29-(K29-P29)=0,0,ROUNDDOWN(((O29-K29)/(O29-P29)*100),3)))</f>
        <v/>
      </c>
      <c r="R29" s="138" t="str">
        <f t="shared" ref="R29" si="75">IF(B29="","",IF(Q29+Q30=0,0,ROUNDDOWN((((O29-K29)+(O30-K30))/((O29-P29)+(O30-P30))*100),3)))</f>
        <v/>
      </c>
      <c r="S29" s="118"/>
      <c r="T29" s="119"/>
      <c r="U29" s="120"/>
    </row>
    <row r="30" spans="1:21" ht="9.9499999999999993" customHeight="1" x14ac:dyDescent="0.15">
      <c r="A30" s="143"/>
      <c r="B30" s="178"/>
      <c r="C30" s="18" t="s">
        <v>13</v>
      </c>
      <c r="D30" s="48">
        <f>IF(B29="",0,D$14)</f>
        <v>0</v>
      </c>
      <c r="E30" s="41"/>
      <c r="F30" s="33" t="str">
        <f t="shared" ref="F30" si="76">IF($B29="","",(D30-(E30+G30+H30)))</f>
        <v/>
      </c>
      <c r="G30" s="41"/>
      <c r="H30" s="41"/>
      <c r="I30" s="77" t="str">
        <f t="shared" ref="I30" si="77">IF(B29="","",IF((D30-E30)=0,0,ROUNDDOWN(((F30/D30)*100),3)))</f>
        <v/>
      </c>
      <c r="J30" s="94" t="str">
        <f>'１か月目'!J30</f>
        <v/>
      </c>
      <c r="K30" s="33" t="str">
        <f>IF($B29="","",'９か月目'!K30+(E30+G30+H30))</f>
        <v/>
      </c>
      <c r="L30" s="33" t="str">
        <f>IF($B29="","",'９か月目'!L30-D30)</f>
        <v/>
      </c>
      <c r="M30" s="86" t="str">
        <f t="shared" ref="M30" si="78">IF(B29="","",IF((J30-K30)=0,0,ROUNDDOWN((((O30-K30)/J30)*100),3)))</f>
        <v/>
      </c>
      <c r="N30" s="117"/>
      <c r="O30" s="94">
        <f>'９か月目'!O30+D30</f>
        <v>0</v>
      </c>
      <c r="P30" s="33" t="str">
        <f>IF($B29="","",'９か月目'!P30+E30)</f>
        <v/>
      </c>
      <c r="Q30" s="77" t="str">
        <f t="shared" ref="Q30" si="79">IF(B29="","",IF(O30-(K30-P30)=0,0,ROUNDDOWN(((O30-K30)/(O30-P30)*100),3)))</f>
        <v/>
      </c>
      <c r="R30" s="139"/>
      <c r="S30" s="121"/>
      <c r="T30" s="122"/>
      <c r="U30" s="123"/>
    </row>
    <row r="31" spans="1:21" ht="9.9499999999999993" customHeight="1" x14ac:dyDescent="0.15">
      <c r="A31" s="142">
        <v>10</v>
      </c>
      <c r="B31" s="177" t="str">
        <f>IF('１か月目'!B31=0,"",'１か月目'!B31)</f>
        <v/>
      </c>
      <c r="C31" s="20" t="s">
        <v>12</v>
      </c>
      <c r="D31" s="42">
        <f>IF(B31="",0,D$13)</f>
        <v>0</v>
      </c>
      <c r="E31" s="43"/>
      <c r="F31" s="34" t="str">
        <f t="shared" ref="F31" si="80">IF($B31="","",(D31-(E31+G31+H31)))</f>
        <v/>
      </c>
      <c r="G31" s="43"/>
      <c r="H31" s="43"/>
      <c r="I31" s="79" t="str">
        <f t="shared" ref="I31" si="81">IF(B31="","",IF((D31-E31)=0,0,ROUNDDOWN(((F31/D31)*100),3)))</f>
        <v/>
      </c>
      <c r="J31" s="95" t="str">
        <f>'１か月目'!J31</f>
        <v/>
      </c>
      <c r="K31" s="32" t="str">
        <f>IF($B31="","",'９か月目'!K31+(E31+G31+H31))</f>
        <v/>
      </c>
      <c r="L31" s="32" t="str">
        <f>IF($B31="","",'９か月目'!L31-D31)</f>
        <v/>
      </c>
      <c r="M31" s="85" t="str">
        <f t="shared" ref="M31" si="82">IF(B31="","",IF((J31-K31)=0,0,ROUNDDOWN((((O31-K31)/J31)*100),3)))</f>
        <v/>
      </c>
      <c r="N31" s="116" t="str">
        <f t="shared" ref="N31" si="83">IF(B31="","",IF(AND(M31&gt;=80,M32&gt;=80),"可","不可"))</f>
        <v/>
      </c>
      <c r="O31" s="95">
        <f>'９か月目'!O31+D31</f>
        <v>0</v>
      </c>
      <c r="P31" s="32" t="str">
        <f>IF($B31="","",'９か月目'!P31+E31)</f>
        <v/>
      </c>
      <c r="Q31" s="76" t="str">
        <f t="shared" ref="Q31" si="84">IF(B31="","",IF(O31-(K31-P31)=0,0,ROUNDDOWN(((O31-K31)/(O31-P31)*100),3)))</f>
        <v/>
      </c>
      <c r="R31" s="138" t="str">
        <f t="shared" ref="R31" si="85">IF(B31="","",IF(Q31+Q32=0,0,ROUNDDOWN((((O31-K31)+(O32-K32))/((O31-P31)+(O32-P32))*100),3)))</f>
        <v/>
      </c>
      <c r="S31" s="118"/>
      <c r="T31" s="119"/>
      <c r="U31" s="120"/>
    </row>
    <row r="32" spans="1:21" ht="9.9499999999999993" customHeight="1" x14ac:dyDescent="0.15">
      <c r="A32" s="143"/>
      <c r="B32" s="178"/>
      <c r="C32" s="109" t="s">
        <v>13</v>
      </c>
      <c r="D32" s="44">
        <f>IF(B31="",0,D$14)</f>
        <v>0</v>
      </c>
      <c r="E32" s="45"/>
      <c r="F32" s="35" t="str">
        <f t="shared" ref="F32" si="86">IF($B31="","",(D32-(E32+G32+H32)))</f>
        <v/>
      </c>
      <c r="G32" s="45"/>
      <c r="H32" s="45"/>
      <c r="I32" s="80" t="str">
        <f t="shared" ref="I32" si="87">IF(B31="","",IF((D32-E32)=0,0,ROUNDDOWN(((F32/D32)*100),3)))</f>
        <v/>
      </c>
      <c r="J32" s="94" t="str">
        <f>'１か月目'!J32</f>
        <v/>
      </c>
      <c r="K32" s="33" t="str">
        <f>IF($B31="","",'９か月目'!K32+(E32+G32+H32))</f>
        <v/>
      </c>
      <c r="L32" s="33" t="str">
        <f>IF($B31="","",'９か月目'!L32-D32)</f>
        <v/>
      </c>
      <c r="M32" s="87" t="str">
        <f t="shared" ref="M32" si="88">IF(B31="","",IF((J32-K32)=0,0,ROUNDDOWN((((O32-K32)/J32)*100),3)))</f>
        <v/>
      </c>
      <c r="N32" s="117"/>
      <c r="O32" s="94">
        <f>'９か月目'!O32+D32</f>
        <v>0</v>
      </c>
      <c r="P32" s="33" t="str">
        <f>IF($B31="","",'９か月目'!P32+E32)</f>
        <v/>
      </c>
      <c r="Q32" s="77" t="str">
        <f t="shared" ref="Q32" si="89">IF(B31="","",IF(O32-(K32-P32)=0,0,ROUNDDOWN(((O32-K32)/(O32-P32)*100),3)))</f>
        <v/>
      </c>
      <c r="R32" s="139"/>
      <c r="S32" s="121"/>
      <c r="T32" s="122"/>
      <c r="U32" s="123"/>
    </row>
    <row r="33" spans="1:21" ht="9.9499999999999993" customHeight="1" x14ac:dyDescent="0.15">
      <c r="A33" s="142">
        <v>11</v>
      </c>
      <c r="B33" s="177" t="str">
        <f>IF('１か月目'!B33=0,"",'１か月目'!B33)</f>
        <v/>
      </c>
      <c r="C33" s="108" t="s">
        <v>12</v>
      </c>
      <c r="D33" s="46">
        <f>IF(B33="",0,D$13)</f>
        <v>0</v>
      </c>
      <c r="E33" s="47"/>
      <c r="F33" s="36" t="str">
        <f t="shared" ref="F33" si="90">IF($B33="","",(D33-(E33+G33+H33)))</f>
        <v/>
      </c>
      <c r="G33" s="47"/>
      <c r="H33" s="47"/>
      <c r="I33" s="81" t="str">
        <f t="shared" ref="I33" si="91">IF(B33="","",IF((D33-E33)=0,0,ROUNDDOWN(((F33/D33)*100),3)))</f>
        <v/>
      </c>
      <c r="J33" s="95" t="str">
        <f>'１か月目'!J33</f>
        <v/>
      </c>
      <c r="K33" s="32" t="str">
        <f>IF($B33="","",'９か月目'!K33+(E33+G33+H33))</f>
        <v/>
      </c>
      <c r="L33" s="32" t="str">
        <f>IF($B33="","",'９か月目'!L33-D33)</f>
        <v/>
      </c>
      <c r="M33" s="88" t="str">
        <f t="shared" ref="M33" si="92">IF(B33="","",IF((J33-K33)=0,0,ROUNDDOWN((((O33-K33)/J33)*100),3)))</f>
        <v/>
      </c>
      <c r="N33" s="116" t="str">
        <f t="shared" ref="N33" si="93">IF(B33="","",IF(AND(M33&gt;=80,M34&gt;=80),"可","不可"))</f>
        <v/>
      </c>
      <c r="O33" s="95">
        <f>'９か月目'!O33+D33</f>
        <v>0</v>
      </c>
      <c r="P33" s="32" t="str">
        <f>IF($B33="","",'９か月目'!P33+E33)</f>
        <v/>
      </c>
      <c r="Q33" s="76" t="str">
        <f t="shared" ref="Q33" si="94">IF(B33="","",IF(O33-(K33-P33)=0,0,ROUNDDOWN(((O33-K33)/(O33-P33)*100),3)))</f>
        <v/>
      </c>
      <c r="R33" s="138" t="str">
        <f t="shared" ref="R33" si="95">IF(B33="","",IF(Q33+Q34=0,0,ROUNDDOWN((((O33-K33)+(O34-K34))/((O33-P33)+(O34-P34))*100),3)))</f>
        <v/>
      </c>
      <c r="S33" s="118"/>
      <c r="T33" s="119"/>
      <c r="U33" s="120"/>
    </row>
    <row r="34" spans="1:21" ht="9.9499999999999993" customHeight="1" x14ac:dyDescent="0.15">
      <c r="A34" s="143"/>
      <c r="B34" s="178"/>
      <c r="C34" s="18" t="s">
        <v>13</v>
      </c>
      <c r="D34" s="48">
        <f>IF(B33="",0,D$14)</f>
        <v>0</v>
      </c>
      <c r="E34" s="41"/>
      <c r="F34" s="33" t="str">
        <f t="shared" ref="F34" si="96">IF($B33="","",(D34-(E34+G34+H34)))</f>
        <v/>
      </c>
      <c r="G34" s="41"/>
      <c r="H34" s="41"/>
      <c r="I34" s="77" t="str">
        <f t="shared" ref="I34" si="97">IF(B33="","",IF((D34-E34)=0,0,ROUNDDOWN(((F34/D34)*100),3)))</f>
        <v/>
      </c>
      <c r="J34" s="94" t="str">
        <f>'１か月目'!J34</f>
        <v/>
      </c>
      <c r="K34" s="33" t="str">
        <f>IF($B33="","",'９か月目'!K34+(E34+G34+H34))</f>
        <v/>
      </c>
      <c r="L34" s="33" t="str">
        <f>IF($B33="","",'９か月目'!L34-D34)</f>
        <v/>
      </c>
      <c r="M34" s="86" t="str">
        <f t="shared" ref="M34" si="98">IF(B33="","",IF((J34-K34)=0,0,ROUNDDOWN((((O34-K34)/J34)*100),3)))</f>
        <v/>
      </c>
      <c r="N34" s="117"/>
      <c r="O34" s="94">
        <f>'９か月目'!O34+D34</f>
        <v>0</v>
      </c>
      <c r="P34" s="33" t="str">
        <f>IF($B33="","",'９か月目'!P34+E34)</f>
        <v/>
      </c>
      <c r="Q34" s="77" t="str">
        <f t="shared" ref="Q34" si="99">IF(B33="","",IF(O34-(K34-P34)=0,0,ROUNDDOWN(((O34-K34)/(O34-P34)*100),3)))</f>
        <v/>
      </c>
      <c r="R34" s="139"/>
      <c r="S34" s="121"/>
      <c r="T34" s="122"/>
      <c r="U34" s="123"/>
    </row>
    <row r="35" spans="1:21" ht="9.9499999999999993" customHeight="1" x14ac:dyDescent="0.15">
      <c r="A35" s="142">
        <v>12</v>
      </c>
      <c r="B35" s="177" t="str">
        <f>IF('１か月目'!B35=0,"",'１か月目'!B35)</f>
        <v/>
      </c>
      <c r="C35" s="20" t="s">
        <v>12</v>
      </c>
      <c r="D35" s="42">
        <f>IF(B35="",0,D$13)</f>
        <v>0</v>
      </c>
      <c r="E35" s="43"/>
      <c r="F35" s="34" t="str">
        <f t="shared" ref="F35" si="100">IF($B35="","",(D35-(E35+G35+H35)))</f>
        <v/>
      </c>
      <c r="G35" s="43"/>
      <c r="H35" s="43"/>
      <c r="I35" s="79" t="str">
        <f t="shared" ref="I35" si="101">IF(B35="","",IF((D35-E35)=0,0,ROUNDDOWN(((F35/D35)*100),3)))</f>
        <v/>
      </c>
      <c r="J35" s="95" t="str">
        <f>'１か月目'!J35</f>
        <v/>
      </c>
      <c r="K35" s="32" t="str">
        <f>IF($B35="","",'９か月目'!K35+(E35+G35+H35))</f>
        <v/>
      </c>
      <c r="L35" s="32" t="str">
        <f>IF($B35="","",'９か月目'!L35-D35)</f>
        <v/>
      </c>
      <c r="M35" s="85" t="str">
        <f t="shared" ref="M35" si="102">IF(B35="","",IF((J35-K35)=0,0,ROUNDDOWN((((O35-K35)/J35)*100),3)))</f>
        <v/>
      </c>
      <c r="N35" s="116" t="str">
        <f t="shared" ref="N35" si="103">IF(B35="","",IF(AND(M35&gt;=80,M36&gt;=80),"可","不可"))</f>
        <v/>
      </c>
      <c r="O35" s="95">
        <f>'９か月目'!O35+D35</f>
        <v>0</v>
      </c>
      <c r="P35" s="32" t="str">
        <f>IF($B35="","",'９か月目'!P35+E35)</f>
        <v/>
      </c>
      <c r="Q35" s="76" t="str">
        <f t="shared" ref="Q35" si="104">IF(B35="","",IF(O35-(K35-P35)=0,0,ROUNDDOWN(((O35-K35)/(O35-P35)*100),3)))</f>
        <v/>
      </c>
      <c r="R35" s="138" t="str">
        <f t="shared" ref="R35" si="105">IF(B35="","",IF(Q35+Q36=0,0,ROUNDDOWN((((O35-K35)+(O36-K36))/((O35-P35)+(O36-P36))*100),3)))</f>
        <v/>
      </c>
      <c r="S35" s="118"/>
      <c r="T35" s="119"/>
      <c r="U35" s="120"/>
    </row>
    <row r="36" spans="1:21" ht="9.9499999999999993" customHeight="1" x14ac:dyDescent="0.15">
      <c r="A36" s="143"/>
      <c r="B36" s="178"/>
      <c r="C36" s="109" t="s">
        <v>13</v>
      </c>
      <c r="D36" s="44">
        <f>IF(B35="",0,D$14)</f>
        <v>0</v>
      </c>
      <c r="E36" s="45"/>
      <c r="F36" s="35" t="str">
        <f t="shared" ref="F36" si="106">IF($B35="","",(D36-(E36+G36+H36)))</f>
        <v/>
      </c>
      <c r="G36" s="45"/>
      <c r="H36" s="45"/>
      <c r="I36" s="80" t="str">
        <f t="shared" ref="I36" si="107">IF(B35="","",IF((D36-E36)=0,0,ROUNDDOWN(((F36/D36)*100),3)))</f>
        <v/>
      </c>
      <c r="J36" s="94" t="str">
        <f>'１か月目'!J36</f>
        <v/>
      </c>
      <c r="K36" s="33" t="str">
        <f>IF($B35="","",'９か月目'!K36+(E36+G36+H36))</f>
        <v/>
      </c>
      <c r="L36" s="33" t="str">
        <f>IF($B35="","",'９か月目'!L36-D36)</f>
        <v/>
      </c>
      <c r="M36" s="87" t="str">
        <f t="shared" ref="M36" si="108">IF(B35="","",IF((J36-K36)=0,0,ROUNDDOWN((((O36-K36)/J36)*100),3)))</f>
        <v/>
      </c>
      <c r="N36" s="117"/>
      <c r="O36" s="94">
        <f>'９か月目'!O36+D36</f>
        <v>0</v>
      </c>
      <c r="P36" s="33" t="str">
        <f>IF($B35="","",'９か月目'!P36+E36)</f>
        <v/>
      </c>
      <c r="Q36" s="77" t="str">
        <f t="shared" ref="Q36" si="109">IF(B35="","",IF(O36-(K36-P36)=0,0,ROUNDDOWN(((O36-K36)/(O36-P36)*100),3)))</f>
        <v/>
      </c>
      <c r="R36" s="139"/>
      <c r="S36" s="121"/>
      <c r="T36" s="122"/>
      <c r="U36" s="123"/>
    </row>
    <row r="37" spans="1:21" ht="9.9499999999999993" customHeight="1" x14ac:dyDescent="0.15">
      <c r="A37" s="142">
        <v>13</v>
      </c>
      <c r="B37" s="177" t="str">
        <f>IF('１か月目'!B37=0,"",'１か月目'!B37)</f>
        <v/>
      </c>
      <c r="C37" s="108" t="s">
        <v>12</v>
      </c>
      <c r="D37" s="46">
        <f>IF(B37="",0,D$13)</f>
        <v>0</v>
      </c>
      <c r="E37" s="47"/>
      <c r="F37" s="36" t="str">
        <f t="shared" ref="F37" si="110">IF($B37="","",(D37-(E37+G37+H37)))</f>
        <v/>
      </c>
      <c r="G37" s="47"/>
      <c r="H37" s="47"/>
      <c r="I37" s="81" t="str">
        <f t="shared" ref="I37" si="111">IF(B37="","",IF((D37-E37)=0,0,ROUNDDOWN(((F37/D37)*100),3)))</f>
        <v/>
      </c>
      <c r="J37" s="95" t="str">
        <f>'１か月目'!J37</f>
        <v/>
      </c>
      <c r="K37" s="32" t="str">
        <f>IF($B37="","",'９か月目'!K37+(E37+G37+H37))</f>
        <v/>
      </c>
      <c r="L37" s="32" t="str">
        <f>IF($B37="","",'９か月目'!L37-D37)</f>
        <v/>
      </c>
      <c r="M37" s="88" t="str">
        <f t="shared" ref="M37" si="112">IF(B37="","",IF((J37-K37)=0,0,ROUNDDOWN((((O37-K37)/J37)*100),3)))</f>
        <v/>
      </c>
      <c r="N37" s="116" t="str">
        <f t="shared" ref="N37" si="113">IF(B37="","",IF(AND(M37&gt;=80,M38&gt;=80),"可","不可"))</f>
        <v/>
      </c>
      <c r="O37" s="95">
        <f>'９か月目'!O37+D37</f>
        <v>0</v>
      </c>
      <c r="P37" s="32" t="str">
        <f>IF($B37="","",'９か月目'!P37+E37)</f>
        <v/>
      </c>
      <c r="Q37" s="76" t="str">
        <f t="shared" ref="Q37" si="114">IF(B37="","",IF(O37-(K37-P37)=0,0,ROUNDDOWN(((O37-K37)/(O37-P37)*100),3)))</f>
        <v/>
      </c>
      <c r="R37" s="138" t="str">
        <f t="shared" ref="R37" si="115">IF(B37="","",IF(Q37+Q38=0,0,ROUNDDOWN((((O37-K37)+(O38-K38))/((O37-P37)+(O38-P38))*100),3)))</f>
        <v/>
      </c>
      <c r="S37" s="118"/>
      <c r="T37" s="119"/>
      <c r="U37" s="120"/>
    </row>
    <row r="38" spans="1:21" ht="9.9499999999999993" customHeight="1" x14ac:dyDescent="0.15">
      <c r="A38" s="143"/>
      <c r="B38" s="178"/>
      <c r="C38" s="18" t="s">
        <v>13</v>
      </c>
      <c r="D38" s="48">
        <f>IF(B37="",0,D$14)</f>
        <v>0</v>
      </c>
      <c r="E38" s="41"/>
      <c r="F38" s="33" t="str">
        <f t="shared" ref="F38" si="116">IF($B37="","",(D38-(E38+G38+H38)))</f>
        <v/>
      </c>
      <c r="G38" s="41"/>
      <c r="H38" s="41"/>
      <c r="I38" s="77" t="str">
        <f t="shared" ref="I38" si="117">IF(B37="","",IF((D38-E38)=0,0,ROUNDDOWN(((F38/D38)*100),3)))</f>
        <v/>
      </c>
      <c r="J38" s="94" t="str">
        <f>'１か月目'!J38</f>
        <v/>
      </c>
      <c r="K38" s="33" t="str">
        <f>IF($B37="","",'９か月目'!K38+(E38+G38+H38))</f>
        <v/>
      </c>
      <c r="L38" s="33" t="str">
        <f>IF($B37="","",'９か月目'!L38-D38)</f>
        <v/>
      </c>
      <c r="M38" s="86" t="str">
        <f t="shared" ref="M38" si="118">IF(B37="","",IF((J38-K38)=0,0,ROUNDDOWN((((O38-K38)/J38)*100),3)))</f>
        <v/>
      </c>
      <c r="N38" s="117"/>
      <c r="O38" s="94">
        <f>'９か月目'!O38+D38</f>
        <v>0</v>
      </c>
      <c r="P38" s="33" t="str">
        <f>IF($B37="","",'９か月目'!P38+E38)</f>
        <v/>
      </c>
      <c r="Q38" s="77" t="str">
        <f t="shared" ref="Q38" si="119">IF(B37="","",IF(O38-(K38-P38)=0,0,ROUNDDOWN(((O38-K38)/(O38-P38)*100),3)))</f>
        <v/>
      </c>
      <c r="R38" s="139"/>
      <c r="S38" s="121"/>
      <c r="T38" s="122"/>
      <c r="U38" s="123"/>
    </row>
    <row r="39" spans="1:21" ht="9.9499999999999993" customHeight="1" x14ac:dyDescent="0.15">
      <c r="A39" s="142">
        <v>14</v>
      </c>
      <c r="B39" s="177" t="str">
        <f>IF('１か月目'!B39=0,"",'１か月目'!B39)</f>
        <v/>
      </c>
      <c r="C39" s="20" t="s">
        <v>12</v>
      </c>
      <c r="D39" s="42">
        <f>IF(B39="",0,D$13)</f>
        <v>0</v>
      </c>
      <c r="E39" s="43"/>
      <c r="F39" s="34" t="str">
        <f t="shared" ref="F39" si="120">IF($B39="","",(D39-(E39+G39+H39)))</f>
        <v/>
      </c>
      <c r="G39" s="43"/>
      <c r="H39" s="43"/>
      <c r="I39" s="79" t="str">
        <f t="shared" ref="I39" si="121">IF(B39="","",IF((D39-E39)=0,0,ROUNDDOWN(((F39/D39)*100),3)))</f>
        <v/>
      </c>
      <c r="J39" s="95" t="str">
        <f>'１か月目'!J39</f>
        <v/>
      </c>
      <c r="K39" s="32" t="str">
        <f>IF($B39="","",'９か月目'!K39+(E39+G39+H39))</f>
        <v/>
      </c>
      <c r="L39" s="32" t="str">
        <f>IF($B39="","",'９か月目'!L39-D39)</f>
        <v/>
      </c>
      <c r="M39" s="85" t="str">
        <f t="shared" ref="M39" si="122">IF(B39="","",IF((J39-K39)=0,0,ROUNDDOWN((((O39-K39)/J39)*100),3)))</f>
        <v/>
      </c>
      <c r="N39" s="116" t="str">
        <f t="shared" ref="N39" si="123">IF(B39="","",IF(AND(M39&gt;=80,M40&gt;=80),"可","不可"))</f>
        <v/>
      </c>
      <c r="O39" s="95">
        <f>'９か月目'!O39+D39</f>
        <v>0</v>
      </c>
      <c r="P39" s="32" t="str">
        <f>IF($B39="","",'９か月目'!P39+E39)</f>
        <v/>
      </c>
      <c r="Q39" s="76" t="str">
        <f t="shared" ref="Q39" si="124">IF(B39="","",IF(O39-(K39-P39)=0,0,ROUNDDOWN(((O39-K39)/(O39-P39)*100),3)))</f>
        <v/>
      </c>
      <c r="R39" s="138" t="str">
        <f t="shared" ref="R39" si="125">IF(B39="","",IF(Q39+Q40=0,0,ROUNDDOWN((((O39-K39)+(O40-K40))/((O39-P39)+(O40-P40))*100),3)))</f>
        <v/>
      </c>
      <c r="S39" s="118"/>
      <c r="T39" s="119"/>
      <c r="U39" s="120"/>
    </row>
    <row r="40" spans="1:21" ht="9.9499999999999993" customHeight="1" x14ac:dyDescent="0.15">
      <c r="A40" s="143"/>
      <c r="B40" s="178"/>
      <c r="C40" s="109" t="s">
        <v>13</v>
      </c>
      <c r="D40" s="44">
        <f>IF(B39="",0,D$14)</f>
        <v>0</v>
      </c>
      <c r="E40" s="45"/>
      <c r="F40" s="35" t="str">
        <f t="shared" ref="F40" si="126">IF($B39="","",(D40-(E40+G40+H40)))</f>
        <v/>
      </c>
      <c r="G40" s="45"/>
      <c r="H40" s="45"/>
      <c r="I40" s="80" t="str">
        <f t="shared" ref="I40" si="127">IF(B39="","",IF((D40-E40)=0,0,ROUNDDOWN(((F40/D40)*100),3)))</f>
        <v/>
      </c>
      <c r="J40" s="94" t="str">
        <f>'１か月目'!J40</f>
        <v/>
      </c>
      <c r="K40" s="33" t="str">
        <f>IF($B39="","",'９か月目'!K40+(E40+G40+H40))</f>
        <v/>
      </c>
      <c r="L40" s="33" t="str">
        <f>IF($B39="","",'９か月目'!L40-D40)</f>
        <v/>
      </c>
      <c r="M40" s="87" t="str">
        <f t="shared" ref="M40" si="128">IF(B39="","",IF((J40-K40)=0,0,ROUNDDOWN((((O40-K40)/J40)*100),3)))</f>
        <v/>
      </c>
      <c r="N40" s="117"/>
      <c r="O40" s="94">
        <f>'９か月目'!O40+D40</f>
        <v>0</v>
      </c>
      <c r="P40" s="33" t="str">
        <f>IF($B39="","",'９か月目'!P40+E40)</f>
        <v/>
      </c>
      <c r="Q40" s="77" t="str">
        <f t="shared" ref="Q40" si="129">IF(B39="","",IF(O40-(K40-P40)=0,0,ROUNDDOWN(((O40-K40)/(O40-P40)*100),3)))</f>
        <v/>
      </c>
      <c r="R40" s="139"/>
      <c r="S40" s="121"/>
      <c r="T40" s="122"/>
      <c r="U40" s="123"/>
    </row>
    <row r="41" spans="1:21" ht="9.9499999999999993" customHeight="1" x14ac:dyDescent="0.15">
      <c r="A41" s="142">
        <v>15</v>
      </c>
      <c r="B41" s="177" t="str">
        <f>IF('１か月目'!B41=0,"",'１か月目'!B41)</f>
        <v/>
      </c>
      <c r="C41" s="20" t="s">
        <v>12</v>
      </c>
      <c r="D41" s="46">
        <f>IF(B41="",0,D$13)</f>
        <v>0</v>
      </c>
      <c r="E41" s="47"/>
      <c r="F41" s="36" t="str">
        <f t="shared" ref="F41" si="130">IF($B41="","",(D41-(E41+G41+H41)))</f>
        <v/>
      </c>
      <c r="G41" s="47"/>
      <c r="H41" s="47"/>
      <c r="I41" s="81" t="str">
        <f t="shared" ref="I41" si="131">IF(B41="","",IF((D41-E41)=0,0,ROUNDDOWN(((F41/D41)*100),3)))</f>
        <v/>
      </c>
      <c r="J41" s="95" t="str">
        <f>'１か月目'!J41</f>
        <v/>
      </c>
      <c r="K41" s="32" t="str">
        <f>IF($B41="","",'９か月目'!K41+(E41+G41+H41))</f>
        <v/>
      </c>
      <c r="L41" s="32" t="str">
        <f>IF($B41="","",'９か月目'!L41-D41)</f>
        <v/>
      </c>
      <c r="M41" s="88" t="str">
        <f t="shared" ref="M41" si="132">IF(B41="","",IF((J41-K41)=0,0,ROUNDDOWN((((O41-K41)/J41)*100),3)))</f>
        <v/>
      </c>
      <c r="N41" s="116" t="str">
        <f t="shared" ref="N41" si="133">IF(B41="","",IF(AND(M41&gt;=80,M42&gt;=80),"可","不可"))</f>
        <v/>
      </c>
      <c r="O41" s="95">
        <f>'９か月目'!O41+D41</f>
        <v>0</v>
      </c>
      <c r="P41" s="32" t="str">
        <f>IF($B41="","",'９か月目'!P41+E41)</f>
        <v/>
      </c>
      <c r="Q41" s="76" t="str">
        <f t="shared" ref="Q41" si="134">IF(B41="","",IF(O41-(K41-P41)=0,0,ROUNDDOWN(((O41-K41)/(O41-P41)*100),3)))</f>
        <v/>
      </c>
      <c r="R41" s="138" t="str">
        <f t="shared" ref="R41" si="135">IF(B41="","",IF(Q41+Q42=0,0,ROUNDDOWN((((O41-K41)+(O42-K42))/((O41-P41)+(O42-P42))*100),3)))</f>
        <v/>
      </c>
      <c r="S41" s="118"/>
      <c r="T41" s="119"/>
      <c r="U41" s="120"/>
    </row>
    <row r="42" spans="1:21" ht="9.9499999999999993" customHeight="1" x14ac:dyDescent="0.15">
      <c r="A42" s="143"/>
      <c r="B42" s="178"/>
      <c r="C42" s="109" t="s">
        <v>13</v>
      </c>
      <c r="D42" s="48">
        <f>IF(B41="",0,D$14)</f>
        <v>0</v>
      </c>
      <c r="E42" s="41"/>
      <c r="F42" s="33" t="str">
        <f t="shared" ref="F42" si="136">IF($B41="","",(D42-(E42+G42+H42)))</f>
        <v/>
      </c>
      <c r="G42" s="41"/>
      <c r="H42" s="41"/>
      <c r="I42" s="77" t="str">
        <f t="shared" ref="I42" si="137">IF(B41="","",IF((D42-E42)=0,0,ROUNDDOWN(((F42/D42)*100),3)))</f>
        <v/>
      </c>
      <c r="J42" s="94" t="str">
        <f>'１か月目'!J42</f>
        <v/>
      </c>
      <c r="K42" s="33" t="str">
        <f>IF($B41="","",'９か月目'!K42+(E42+G42+H42))</f>
        <v/>
      </c>
      <c r="L42" s="33" t="str">
        <f>IF($B41="","",'９か月目'!L42-D42)</f>
        <v/>
      </c>
      <c r="M42" s="86" t="str">
        <f t="shared" ref="M42" si="138">IF(B41="","",IF((J42-K42)=0,0,ROUNDDOWN((((O42-K42)/J42)*100),3)))</f>
        <v/>
      </c>
      <c r="N42" s="117"/>
      <c r="O42" s="94">
        <f>'９か月目'!O42+D42</f>
        <v>0</v>
      </c>
      <c r="P42" s="33" t="str">
        <f>IF($B41="","",'９か月目'!P42+E42)</f>
        <v/>
      </c>
      <c r="Q42" s="77" t="str">
        <f t="shared" ref="Q42" si="139">IF(B41="","",IF(O42-(K42-P42)=0,0,ROUNDDOWN(((O42-K42)/(O42-P42)*100),3)))</f>
        <v/>
      </c>
      <c r="R42" s="139"/>
      <c r="S42" s="121"/>
      <c r="T42" s="122"/>
      <c r="U42" s="123"/>
    </row>
    <row r="43" spans="1:21" ht="9.9499999999999993" customHeight="1" x14ac:dyDescent="0.15">
      <c r="A43" s="142">
        <v>16</v>
      </c>
      <c r="B43" s="184" t="str">
        <f>IF('１か月目'!B43=0,"",'１か月目'!B43)</f>
        <v/>
      </c>
      <c r="C43" s="21" t="s">
        <v>12</v>
      </c>
      <c r="D43" s="49">
        <f>IF(B43="",0,D$13)</f>
        <v>0</v>
      </c>
      <c r="E43" s="50"/>
      <c r="F43" s="37" t="str">
        <f t="shared" ref="F43" si="140">IF($B43="","",(D43-(E43+G43+H43)))</f>
        <v/>
      </c>
      <c r="G43" s="50"/>
      <c r="H43" s="50"/>
      <c r="I43" s="82" t="str">
        <f t="shared" ref="I43" si="141">IF(B43="","",IF((D43-E43)=0,0,ROUNDDOWN(((F43/D43)*100),3)))</f>
        <v/>
      </c>
      <c r="J43" s="95" t="str">
        <f>'１か月目'!J43</f>
        <v/>
      </c>
      <c r="K43" s="32" t="str">
        <f>IF($B43="","",'９か月目'!K43+(E43+G43+H43))</f>
        <v/>
      </c>
      <c r="L43" s="32" t="str">
        <f>IF($B43="","",'９か月目'!L43-D43)</f>
        <v/>
      </c>
      <c r="M43" s="89" t="str">
        <f t="shared" ref="M43" si="142">IF(B43="","",IF((J43-K43)=0,0,ROUNDDOWN((((O43-K43)/J43)*100),3)))</f>
        <v/>
      </c>
      <c r="N43" s="163" t="str">
        <f t="shared" ref="N43" si="143">IF(B43="","",IF(AND(M43&gt;=80,M44&gt;=80),"可","不可"))</f>
        <v/>
      </c>
      <c r="O43" s="95">
        <f>'９か月目'!O43+D43</f>
        <v>0</v>
      </c>
      <c r="P43" s="32" t="str">
        <f>IF($B43="","",'９か月目'!P43+E43)</f>
        <v/>
      </c>
      <c r="Q43" s="76" t="str">
        <f t="shared" ref="Q43" si="144">IF(B43="","",IF(O43-(K43-P43)=0,0,ROUNDDOWN(((O43-K43)/(O43-P43)*100),3)))</f>
        <v/>
      </c>
      <c r="R43" s="138" t="str">
        <f t="shared" ref="R43" si="145">IF(B43="","",IF(Q43+Q44=0,0,ROUNDDOWN((((O43-K43)+(O44-K44))/((O43-P43)+(O44-P44))*100),3)))</f>
        <v/>
      </c>
      <c r="S43" s="164"/>
      <c r="T43" s="165"/>
      <c r="U43" s="166"/>
    </row>
    <row r="44" spans="1:21" ht="9.9499999999999993" customHeight="1" x14ac:dyDescent="0.15">
      <c r="A44" s="143"/>
      <c r="B44" s="178"/>
      <c r="C44" s="109" t="s">
        <v>13</v>
      </c>
      <c r="D44" s="44">
        <f>IF(B43="",0,D$14)</f>
        <v>0</v>
      </c>
      <c r="E44" s="45"/>
      <c r="F44" s="35" t="str">
        <f t="shared" ref="F44" si="146">IF($B43="","",(D44-(E44+G44+H44)))</f>
        <v/>
      </c>
      <c r="G44" s="45"/>
      <c r="H44" s="45"/>
      <c r="I44" s="80" t="str">
        <f t="shared" ref="I44" si="147">IF(B43="","",IF((D44-E44)=0,0,ROUNDDOWN(((F44/D44)*100),3)))</f>
        <v/>
      </c>
      <c r="J44" s="94" t="str">
        <f>'１か月目'!J44</f>
        <v/>
      </c>
      <c r="K44" s="33" t="str">
        <f>IF($B43="","",'９か月目'!K44+(E44+G44+H44))</f>
        <v/>
      </c>
      <c r="L44" s="33" t="str">
        <f>IF($B43="","",'９か月目'!L44-D44)</f>
        <v/>
      </c>
      <c r="M44" s="87" t="str">
        <f t="shared" ref="M44" si="148">IF(B43="","",IF((J44-K44)=0,0,ROUNDDOWN((((O44-K44)/J44)*100),3)))</f>
        <v/>
      </c>
      <c r="N44" s="117"/>
      <c r="O44" s="94">
        <f>'９か月目'!O44+D44</f>
        <v>0</v>
      </c>
      <c r="P44" s="33" t="str">
        <f>IF($B43="","",'９か月目'!P44+E44)</f>
        <v/>
      </c>
      <c r="Q44" s="77" t="str">
        <f t="shared" ref="Q44" si="149">IF(B43="","",IF(O44-(K44-P44)=0,0,ROUNDDOWN(((O44-K44)/(O44-P44)*100),3)))</f>
        <v/>
      </c>
      <c r="R44" s="139"/>
      <c r="S44" s="121"/>
      <c r="T44" s="122"/>
      <c r="U44" s="123"/>
    </row>
    <row r="45" spans="1:21" ht="9.9499999999999993" customHeight="1" x14ac:dyDescent="0.15">
      <c r="A45" s="142">
        <v>17</v>
      </c>
      <c r="B45" s="177" t="str">
        <f>IF('１か月目'!B45=0,"",'１か月目'!B45)</f>
        <v/>
      </c>
      <c r="C45" s="108" t="s">
        <v>12</v>
      </c>
      <c r="D45" s="46">
        <f>IF(B45="",0,D$13)</f>
        <v>0</v>
      </c>
      <c r="E45" s="47"/>
      <c r="F45" s="36" t="str">
        <f t="shared" ref="F45" si="150">IF($B45="","",(D45-(E45+G45+H45)))</f>
        <v/>
      </c>
      <c r="G45" s="47"/>
      <c r="H45" s="47"/>
      <c r="I45" s="81" t="str">
        <f t="shared" ref="I45" si="151">IF(B45="","",IF((D45-E45)=0,0,ROUNDDOWN(((F45/D45)*100),3)))</f>
        <v/>
      </c>
      <c r="J45" s="95" t="str">
        <f>'１か月目'!J45</f>
        <v/>
      </c>
      <c r="K45" s="32" t="str">
        <f>IF($B45="","",'９か月目'!K45+(E45+G45+H45))</f>
        <v/>
      </c>
      <c r="L45" s="32" t="str">
        <f>IF($B45="","",'９か月目'!L45-D45)</f>
        <v/>
      </c>
      <c r="M45" s="88" t="str">
        <f t="shared" ref="M45" si="152">IF(B45="","",IF((J45-K45)=0,0,ROUNDDOWN((((O45-K45)/J45)*100),3)))</f>
        <v/>
      </c>
      <c r="N45" s="116" t="str">
        <f t="shared" ref="N45" si="153">IF(B45="","",IF(AND(M45&gt;=80,M46&gt;=80),"可","不可"))</f>
        <v/>
      </c>
      <c r="O45" s="95">
        <f>'９か月目'!O45+D45</f>
        <v>0</v>
      </c>
      <c r="P45" s="32" t="str">
        <f>IF($B45="","",'９か月目'!P45+E45)</f>
        <v/>
      </c>
      <c r="Q45" s="76" t="str">
        <f t="shared" ref="Q45" si="154">IF(B45="","",IF(O45-(K45-P45)=0,0,ROUNDDOWN(((O45-K45)/(O45-P45)*100),3)))</f>
        <v/>
      </c>
      <c r="R45" s="138" t="str">
        <f t="shared" ref="R45" si="155">IF(B45="","",IF(Q45+Q46=0,0,ROUNDDOWN((((O45-K45)+(O46-K46))/((O45-P45)+(O46-P46))*100),3)))</f>
        <v/>
      </c>
      <c r="S45" s="118"/>
      <c r="T45" s="119"/>
      <c r="U45" s="120"/>
    </row>
    <row r="46" spans="1:21" ht="9.9499999999999993" customHeight="1" x14ac:dyDescent="0.15">
      <c r="A46" s="143"/>
      <c r="B46" s="178"/>
      <c r="C46" s="18" t="s">
        <v>13</v>
      </c>
      <c r="D46" s="48">
        <f>IF(B45="",0,D$14)</f>
        <v>0</v>
      </c>
      <c r="E46" s="41"/>
      <c r="F46" s="33" t="str">
        <f t="shared" ref="F46" si="156">IF($B45="","",(D46-(E46+G46+H46)))</f>
        <v/>
      </c>
      <c r="G46" s="41"/>
      <c r="H46" s="41"/>
      <c r="I46" s="77" t="str">
        <f t="shared" ref="I46" si="157">IF(B45="","",IF((D46-E46)=0,0,ROUNDDOWN(((F46/D46)*100),3)))</f>
        <v/>
      </c>
      <c r="J46" s="94" t="str">
        <f>'１か月目'!J46</f>
        <v/>
      </c>
      <c r="K46" s="33" t="str">
        <f>IF($B45="","",'９か月目'!K46+(E46+G46+H46))</f>
        <v/>
      </c>
      <c r="L46" s="33" t="str">
        <f>IF($B45="","",'９か月目'!L46-D46)</f>
        <v/>
      </c>
      <c r="M46" s="86" t="str">
        <f t="shared" ref="M46" si="158">IF(B45="","",IF((J46-K46)=0,0,ROUNDDOWN((((O46-K46)/J46)*100),3)))</f>
        <v/>
      </c>
      <c r="N46" s="117"/>
      <c r="O46" s="94">
        <f>'９か月目'!O46+D46</f>
        <v>0</v>
      </c>
      <c r="P46" s="33" t="str">
        <f>IF($B45="","",'９か月目'!P46+E46)</f>
        <v/>
      </c>
      <c r="Q46" s="77" t="str">
        <f t="shared" ref="Q46" si="159">IF(B45="","",IF(O46-(K46-P46)=0,0,ROUNDDOWN(((O46-K46)/(O46-P46)*100),3)))</f>
        <v/>
      </c>
      <c r="R46" s="139"/>
      <c r="S46" s="121"/>
      <c r="T46" s="122"/>
      <c r="U46" s="123"/>
    </row>
    <row r="47" spans="1:21" ht="9.9499999999999993" customHeight="1" x14ac:dyDescent="0.15">
      <c r="A47" s="142">
        <v>18</v>
      </c>
      <c r="B47" s="177" t="str">
        <f>IF('１か月目'!B47=0,"",'１か月目'!B47)</f>
        <v/>
      </c>
      <c r="C47" s="20" t="s">
        <v>12</v>
      </c>
      <c r="D47" s="42">
        <f>IF(B47="",0,D$13)</f>
        <v>0</v>
      </c>
      <c r="E47" s="43"/>
      <c r="F47" s="34" t="str">
        <f t="shared" ref="F47" si="160">IF($B47="","",(D47-(E47+G47+H47)))</f>
        <v/>
      </c>
      <c r="G47" s="43"/>
      <c r="H47" s="43"/>
      <c r="I47" s="79" t="str">
        <f t="shared" ref="I47" si="161">IF(B47="","",IF((D47-E47)=0,0,ROUNDDOWN(((F47/D47)*100),3)))</f>
        <v/>
      </c>
      <c r="J47" s="95" t="str">
        <f>'１か月目'!J47</f>
        <v/>
      </c>
      <c r="K47" s="32" t="str">
        <f>IF($B47="","",'９か月目'!K47+(E47+G47+H47))</f>
        <v/>
      </c>
      <c r="L47" s="32" t="str">
        <f>IF($B47="","",'９か月目'!L47-D47)</f>
        <v/>
      </c>
      <c r="M47" s="85" t="str">
        <f t="shared" ref="M47" si="162">IF(B47="","",IF((J47-K47)=0,0,ROUNDDOWN((((O47-K47)/J47)*100),3)))</f>
        <v/>
      </c>
      <c r="N47" s="116" t="str">
        <f t="shared" ref="N47" si="163">IF(B47="","",IF(AND(M47&gt;=80,M48&gt;=80),"可","不可"))</f>
        <v/>
      </c>
      <c r="O47" s="95">
        <f>'９か月目'!O47+D47</f>
        <v>0</v>
      </c>
      <c r="P47" s="32" t="str">
        <f>IF($B47="","",'９か月目'!P47+E47)</f>
        <v/>
      </c>
      <c r="Q47" s="76" t="str">
        <f t="shared" ref="Q47" si="164">IF(B47="","",IF(O47-(K47-P47)=0,0,ROUNDDOWN(((O47-K47)/(O47-P47)*100),3)))</f>
        <v/>
      </c>
      <c r="R47" s="138" t="str">
        <f t="shared" ref="R47" si="165">IF(B47="","",IF(Q47+Q48=0,0,ROUNDDOWN((((O47-K47)+(O48-K48))/((O47-P47)+(O48-P48))*100),3)))</f>
        <v/>
      </c>
      <c r="S47" s="118"/>
      <c r="T47" s="119"/>
      <c r="U47" s="120"/>
    </row>
    <row r="48" spans="1:21" ht="9.9499999999999993" customHeight="1" x14ac:dyDescent="0.15">
      <c r="A48" s="143"/>
      <c r="B48" s="178"/>
      <c r="C48" s="109" t="s">
        <v>13</v>
      </c>
      <c r="D48" s="44">
        <f>IF(B47="",0,D$14)</f>
        <v>0</v>
      </c>
      <c r="E48" s="45"/>
      <c r="F48" s="35" t="str">
        <f t="shared" ref="F48" si="166">IF($B47="","",(D48-(E48+G48+H48)))</f>
        <v/>
      </c>
      <c r="G48" s="45"/>
      <c r="H48" s="45"/>
      <c r="I48" s="80" t="str">
        <f t="shared" ref="I48" si="167">IF(B47="","",IF((D48-E48)=0,0,ROUNDDOWN(((F48/D48)*100),3)))</f>
        <v/>
      </c>
      <c r="J48" s="94" t="str">
        <f>'１か月目'!J48</f>
        <v/>
      </c>
      <c r="K48" s="33" t="str">
        <f>IF($B47="","",'９か月目'!K48+(E48+G48+H48))</f>
        <v/>
      </c>
      <c r="L48" s="33" t="str">
        <f>IF($B47="","",'９か月目'!L48-D48)</f>
        <v/>
      </c>
      <c r="M48" s="87" t="str">
        <f t="shared" ref="M48" si="168">IF(B47="","",IF((J48-K48)=0,0,ROUNDDOWN((((O48-K48)/J48)*100),3)))</f>
        <v/>
      </c>
      <c r="N48" s="117"/>
      <c r="O48" s="94">
        <f>'９か月目'!O48+D48</f>
        <v>0</v>
      </c>
      <c r="P48" s="33" t="str">
        <f>IF($B47="","",'９か月目'!P48+E48)</f>
        <v/>
      </c>
      <c r="Q48" s="77" t="str">
        <f t="shared" ref="Q48" si="169">IF(B47="","",IF(O48-(K48-P48)=0,0,ROUNDDOWN(((O48-K48)/(O48-P48)*100),3)))</f>
        <v/>
      </c>
      <c r="R48" s="139"/>
      <c r="S48" s="121"/>
      <c r="T48" s="122"/>
      <c r="U48" s="123"/>
    </row>
    <row r="49" spans="1:21" ht="9.9499999999999993" customHeight="1" x14ac:dyDescent="0.15">
      <c r="A49" s="142">
        <v>19</v>
      </c>
      <c r="B49" s="177" t="str">
        <f>IF('１か月目'!B49=0,"",'１か月目'!B49)</f>
        <v/>
      </c>
      <c r="C49" s="108" t="s">
        <v>12</v>
      </c>
      <c r="D49" s="46">
        <f>IF(B49="",0,D$13)</f>
        <v>0</v>
      </c>
      <c r="E49" s="47"/>
      <c r="F49" s="36" t="str">
        <f t="shared" ref="F49" si="170">IF($B49="","",(D49-(E49+G49+H49)))</f>
        <v/>
      </c>
      <c r="G49" s="47"/>
      <c r="H49" s="47"/>
      <c r="I49" s="81" t="str">
        <f t="shared" ref="I49" si="171">IF(B49="","",IF((D49-E49)=0,0,ROUNDDOWN(((F49/D49)*100),3)))</f>
        <v/>
      </c>
      <c r="J49" s="95" t="str">
        <f>'１か月目'!J49</f>
        <v/>
      </c>
      <c r="K49" s="32" t="str">
        <f>IF($B49="","",'９か月目'!K49+(E49+G49+H49))</f>
        <v/>
      </c>
      <c r="L49" s="32" t="str">
        <f>IF($B49="","",'９か月目'!L49-D49)</f>
        <v/>
      </c>
      <c r="M49" s="88" t="str">
        <f t="shared" ref="M49" si="172">IF(B49="","",IF((J49-K49)=0,0,ROUNDDOWN((((O49-K49)/J49)*100),3)))</f>
        <v/>
      </c>
      <c r="N49" s="116" t="str">
        <f t="shared" ref="N49" si="173">IF(B49="","",IF(AND(M49&gt;=80,M50&gt;=80),"可","不可"))</f>
        <v/>
      </c>
      <c r="O49" s="95">
        <f>'９か月目'!O49+D49</f>
        <v>0</v>
      </c>
      <c r="P49" s="32" t="str">
        <f>IF($B49="","",'９か月目'!P49+E49)</f>
        <v/>
      </c>
      <c r="Q49" s="76" t="str">
        <f t="shared" ref="Q49" si="174">IF(B49="","",IF(O49-(K49-P49)=0,0,ROUNDDOWN(((O49-K49)/(O49-P49)*100),3)))</f>
        <v/>
      </c>
      <c r="R49" s="138" t="str">
        <f t="shared" ref="R49" si="175">IF(B49="","",IF(Q49+Q50=0,0,ROUNDDOWN((((O49-K49)+(O50-K50))/((O49-P49)+(O50-P50))*100),3)))</f>
        <v/>
      </c>
      <c r="S49" s="118"/>
      <c r="T49" s="119"/>
      <c r="U49" s="120"/>
    </row>
    <row r="50" spans="1:21" ht="9.9499999999999993" customHeight="1" x14ac:dyDescent="0.15">
      <c r="A50" s="143"/>
      <c r="B50" s="178"/>
      <c r="C50" s="18" t="s">
        <v>13</v>
      </c>
      <c r="D50" s="48">
        <f>IF(B49="",0,D$14)</f>
        <v>0</v>
      </c>
      <c r="E50" s="41"/>
      <c r="F50" s="33" t="str">
        <f t="shared" ref="F50" si="176">IF($B49="","",(D50-(E50+G50+H50)))</f>
        <v/>
      </c>
      <c r="G50" s="41"/>
      <c r="H50" s="41"/>
      <c r="I50" s="77" t="str">
        <f t="shared" ref="I50" si="177">IF(B49="","",IF((D50-E50)=0,0,ROUNDDOWN(((F50/D50)*100),3)))</f>
        <v/>
      </c>
      <c r="J50" s="94" t="str">
        <f>'１か月目'!J50</f>
        <v/>
      </c>
      <c r="K50" s="33" t="str">
        <f>IF($B49="","",'９か月目'!K50+(E50+G50+H50))</f>
        <v/>
      </c>
      <c r="L50" s="33" t="str">
        <f>IF($B49="","",'９か月目'!L50-D50)</f>
        <v/>
      </c>
      <c r="M50" s="86" t="str">
        <f t="shared" ref="M50" si="178">IF(B49="","",IF((J50-K50)=0,0,ROUNDDOWN((((O50-K50)/J50)*100),3)))</f>
        <v/>
      </c>
      <c r="N50" s="117"/>
      <c r="O50" s="94">
        <f>'９か月目'!O50+D50</f>
        <v>0</v>
      </c>
      <c r="P50" s="33" t="str">
        <f>IF($B49="","",'９か月目'!P50+E50)</f>
        <v/>
      </c>
      <c r="Q50" s="77" t="str">
        <f t="shared" ref="Q50" si="179">IF(B49="","",IF(O50-(K50-P50)=0,0,ROUNDDOWN(((O50-K50)/(O50-P50)*100),3)))</f>
        <v/>
      </c>
      <c r="R50" s="139"/>
      <c r="S50" s="121"/>
      <c r="T50" s="122"/>
      <c r="U50" s="123"/>
    </row>
    <row r="51" spans="1:21" ht="9.9499999999999993" customHeight="1" x14ac:dyDescent="0.15">
      <c r="A51" s="142">
        <v>20</v>
      </c>
      <c r="B51" s="177" t="str">
        <f>IF('１か月目'!B51=0,"",'１か月目'!B51)</f>
        <v/>
      </c>
      <c r="C51" s="20" t="s">
        <v>12</v>
      </c>
      <c r="D51" s="46">
        <f>IF(B51="",0,D$13)</f>
        <v>0</v>
      </c>
      <c r="E51" s="47"/>
      <c r="F51" s="36" t="str">
        <f t="shared" ref="F51" si="180">IF($B51="","",(D51-(E51+G51+H51)))</f>
        <v/>
      </c>
      <c r="G51" s="47"/>
      <c r="H51" s="47"/>
      <c r="I51" s="81" t="str">
        <f t="shared" ref="I51" si="181">IF(B51="","",IF((D51-E51)=0,0,ROUNDDOWN(((F51/D51)*100),3)))</f>
        <v/>
      </c>
      <c r="J51" s="95" t="str">
        <f>'１か月目'!J51</f>
        <v/>
      </c>
      <c r="K51" s="32" t="str">
        <f>IF($B51="","",'９か月目'!K51+(E51+G51+H51))</f>
        <v/>
      </c>
      <c r="L51" s="32" t="str">
        <f>IF($B51="","",'９か月目'!L51-D51)</f>
        <v/>
      </c>
      <c r="M51" s="88" t="str">
        <f t="shared" ref="M51" si="182">IF(B51="","",IF((J51-K51)=0,0,ROUNDDOWN((((O51-K51)/J51)*100),3)))</f>
        <v/>
      </c>
      <c r="N51" s="116" t="str">
        <f t="shared" ref="N51" si="183">IF(B51="","",IF(AND(M51&gt;=80,M52&gt;=80),"可","不可"))</f>
        <v/>
      </c>
      <c r="O51" s="95">
        <f>'９か月目'!O51+D51</f>
        <v>0</v>
      </c>
      <c r="P51" s="32" t="str">
        <f>IF($B51="","",'９か月目'!P51+E51)</f>
        <v/>
      </c>
      <c r="Q51" s="76" t="str">
        <f t="shared" ref="Q51" si="184">IF(B51="","",IF(O51-(K51-P51)=0,0,ROUNDDOWN(((O51-K51)/(O51-P51)*100),3)))</f>
        <v/>
      </c>
      <c r="R51" s="138" t="str">
        <f t="shared" ref="R51" si="185">IF(B51="","",IF(Q51+Q52=0,0,ROUNDDOWN((((O51-K51)+(O52-K52))/((O51-P51)+(O52-P52))*100),3)))</f>
        <v/>
      </c>
      <c r="S51" s="118"/>
      <c r="T51" s="119"/>
      <c r="U51" s="120"/>
    </row>
    <row r="52" spans="1:21" ht="9.9499999999999993" customHeight="1" x14ac:dyDescent="0.15">
      <c r="A52" s="143"/>
      <c r="B52" s="178"/>
      <c r="C52" s="109" t="s">
        <v>13</v>
      </c>
      <c r="D52" s="48">
        <f>IF(B51="",0,D$14)</f>
        <v>0</v>
      </c>
      <c r="E52" s="19"/>
      <c r="F52" s="33" t="str">
        <f t="shared" ref="F52" si="186">IF($B51="","",(D52-(E52+G52+H52)))</f>
        <v/>
      </c>
      <c r="G52" s="19"/>
      <c r="H52" s="19"/>
      <c r="I52" s="83" t="str">
        <f t="shared" ref="I52" si="187">IF(B51="","",IF((D52-E52)=0,0,ROUNDDOWN(((F52/D52)*100),3)))</f>
        <v/>
      </c>
      <c r="J52" s="94" t="str">
        <f>'１か月目'!J52</f>
        <v/>
      </c>
      <c r="K52" s="33" t="str">
        <f>IF($B51="","",'９か月目'!K52+(E52+G52+H52))</f>
        <v/>
      </c>
      <c r="L52" s="33" t="str">
        <f>IF($B51="","",'９か月目'!L52-D52)</f>
        <v/>
      </c>
      <c r="M52" s="90" t="str">
        <f t="shared" ref="M52" si="188">IF(B51="","",IF((J52-K52)=0,0,ROUNDDOWN((((O52-K52)/J52)*100),3)))</f>
        <v/>
      </c>
      <c r="N52" s="117"/>
      <c r="O52" s="94">
        <f>'９か月目'!O52+D52</f>
        <v>0</v>
      </c>
      <c r="P52" s="33" t="str">
        <f>IF($B51="","",'９か月目'!P52+E52)</f>
        <v/>
      </c>
      <c r="Q52" s="77" t="str">
        <f t="shared" ref="Q52" si="189">IF(B51="","",IF(O52-(K52-P52)=0,0,ROUNDDOWN(((O52-K52)/(O52-P52)*100),3)))</f>
        <v/>
      </c>
      <c r="R52" s="139"/>
      <c r="S52" s="121"/>
      <c r="T52" s="122"/>
      <c r="U52" s="123"/>
    </row>
    <row r="53" spans="1:21" ht="11.1" customHeight="1" x14ac:dyDescent="0.15">
      <c r="A53" s="28" t="s">
        <v>42</v>
      </c>
      <c r="B53" s="28"/>
      <c r="C53" s="29"/>
      <c r="D53" s="29"/>
      <c r="E53" s="29"/>
      <c r="F53" s="29"/>
      <c r="G53" s="29"/>
      <c r="H53" s="29"/>
      <c r="I53" s="29"/>
      <c r="J53" s="29"/>
      <c r="K53" s="29"/>
      <c r="L53" s="29"/>
      <c r="M53" s="29"/>
      <c r="N53" s="29"/>
      <c r="O53" s="29"/>
      <c r="P53" s="29"/>
      <c r="Q53" s="29"/>
      <c r="R53" s="29"/>
      <c r="S53" s="29"/>
      <c r="T53" s="29"/>
      <c r="U53" s="107" t="s">
        <v>14</v>
      </c>
    </row>
    <row r="54" spans="1:21" ht="11.1" customHeight="1" x14ac:dyDescent="0.15">
      <c r="A54" s="28" t="s">
        <v>41</v>
      </c>
      <c r="B54" s="28"/>
      <c r="C54" s="29"/>
      <c r="D54" s="29"/>
      <c r="E54" s="29"/>
      <c r="F54" s="29"/>
      <c r="G54" s="29"/>
      <c r="H54" s="29"/>
      <c r="I54" s="29"/>
      <c r="J54" s="29"/>
      <c r="K54" s="29"/>
      <c r="L54" s="29"/>
      <c r="M54" s="29"/>
      <c r="N54" s="29"/>
      <c r="O54" s="29"/>
      <c r="P54" s="29"/>
      <c r="Q54" s="29"/>
      <c r="R54" s="29"/>
      <c r="S54" s="29"/>
      <c r="T54" s="29"/>
      <c r="U54" s="29"/>
    </row>
    <row r="55" spans="1:21" ht="11.1" customHeight="1" x14ac:dyDescent="0.15">
      <c r="A55" s="28" t="s">
        <v>40</v>
      </c>
      <c r="B55" s="28"/>
      <c r="C55" s="29"/>
      <c r="D55" s="29"/>
      <c r="E55" s="29"/>
      <c r="F55" s="29"/>
      <c r="G55" s="29"/>
      <c r="H55" s="29"/>
      <c r="I55" s="29"/>
      <c r="J55" s="29"/>
      <c r="K55" s="29"/>
      <c r="L55" s="29"/>
      <c r="M55" s="29"/>
      <c r="N55" s="29"/>
      <c r="O55" s="29"/>
      <c r="P55" s="29"/>
      <c r="Q55" s="29"/>
      <c r="R55" s="29"/>
      <c r="S55" s="29"/>
      <c r="T55" s="29"/>
      <c r="U55" s="29"/>
    </row>
    <row r="56" spans="1:21" ht="11.1" customHeight="1" x14ac:dyDescent="0.15">
      <c r="A56" s="28" t="s">
        <v>44</v>
      </c>
    </row>
  </sheetData>
  <sheetProtection sheet="1" selectLockedCells="1"/>
  <mergeCells count="117">
    <mergeCell ref="A1:U2"/>
    <mergeCell ref="D4:J4"/>
    <mergeCell ref="O4:U4"/>
    <mergeCell ref="D5:F5"/>
    <mergeCell ref="H5:J5"/>
    <mergeCell ref="O5:U5"/>
    <mergeCell ref="S11:U12"/>
    <mergeCell ref="A13:A14"/>
    <mergeCell ref="B13:B14"/>
    <mergeCell ref="N13:N14"/>
    <mergeCell ref="R13:R14"/>
    <mergeCell ref="S13:U14"/>
    <mergeCell ref="D6:F6"/>
    <mergeCell ref="G6:J6"/>
    <mergeCell ref="S7:U7"/>
    <mergeCell ref="A10:A12"/>
    <mergeCell ref="B10:B12"/>
    <mergeCell ref="C10:C12"/>
    <mergeCell ref="D10:I10"/>
    <mergeCell ref="J10:N10"/>
    <mergeCell ref="S10:U10"/>
    <mergeCell ref="A15:A16"/>
    <mergeCell ref="B15:B16"/>
    <mergeCell ref="N15:N16"/>
    <mergeCell ref="R15:R16"/>
    <mergeCell ref="S15:U16"/>
    <mergeCell ref="A17:A18"/>
    <mergeCell ref="B17:B18"/>
    <mergeCell ref="N17:N18"/>
    <mergeCell ref="R17:R18"/>
    <mergeCell ref="S17:U18"/>
    <mergeCell ref="A19:A20"/>
    <mergeCell ref="B19:B20"/>
    <mergeCell ref="N19:N20"/>
    <mergeCell ref="R19:R20"/>
    <mergeCell ref="S19:U20"/>
    <mergeCell ref="A21:A22"/>
    <mergeCell ref="B21:B22"/>
    <mergeCell ref="N21:N22"/>
    <mergeCell ref="R21:R22"/>
    <mergeCell ref="S21:U22"/>
    <mergeCell ref="A23:A24"/>
    <mergeCell ref="B23:B24"/>
    <mergeCell ref="N23:N24"/>
    <mergeCell ref="R23:R24"/>
    <mergeCell ref="S23:U24"/>
    <mergeCell ref="A25:A26"/>
    <mergeCell ref="B25:B26"/>
    <mergeCell ref="N25:N26"/>
    <mergeCell ref="R25:R26"/>
    <mergeCell ref="S25:U26"/>
    <mergeCell ref="A27:A28"/>
    <mergeCell ref="B27:B28"/>
    <mergeCell ref="N27:N28"/>
    <mergeCell ref="R27:R28"/>
    <mergeCell ref="S27:U28"/>
    <mergeCell ref="A29:A30"/>
    <mergeCell ref="B29:B30"/>
    <mergeCell ref="N29:N30"/>
    <mergeCell ref="R29:R30"/>
    <mergeCell ref="S29:U30"/>
    <mergeCell ref="A31:A32"/>
    <mergeCell ref="B31:B32"/>
    <mergeCell ref="N31:N32"/>
    <mergeCell ref="R31:R32"/>
    <mergeCell ref="S31:U32"/>
    <mergeCell ref="A33:A34"/>
    <mergeCell ref="B33:B34"/>
    <mergeCell ref="N33:N34"/>
    <mergeCell ref="R33:R34"/>
    <mergeCell ref="S33:U34"/>
    <mergeCell ref="A35:A36"/>
    <mergeCell ref="B35:B36"/>
    <mergeCell ref="N35:N36"/>
    <mergeCell ref="R35:R36"/>
    <mergeCell ref="S35:U36"/>
    <mergeCell ref="A37:A38"/>
    <mergeCell ref="B37:B38"/>
    <mergeCell ref="N37:N38"/>
    <mergeCell ref="R37:R38"/>
    <mergeCell ref="S37:U38"/>
    <mergeCell ref="R45:R46"/>
    <mergeCell ref="S45:U46"/>
    <mergeCell ref="A39:A40"/>
    <mergeCell ref="B39:B40"/>
    <mergeCell ref="N39:N40"/>
    <mergeCell ref="R39:R40"/>
    <mergeCell ref="S39:U40"/>
    <mergeCell ref="A41:A42"/>
    <mergeCell ref="B41:B42"/>
    <mergeCell ref="N41:N42"/>
    <mergeCell ref="R41:R42"/>
    <mergeCell ref="S41:U42"/>
    <mergeCell ref="A51:A52"/>
    <mergeCell ref="B51:B52"/>
    <mergeCell ref="N51:N52"/>
    <mergeCell ref="R51:R52"/>
    <mergeCell ref="S51:U52"/>
    <mergeCell ref="O10:R10"/>
    <mergeCell ref="A47:A48"/>
    <mergeCell ref="B47:B48"/>
    <mergeCell ref="N47:N48"/>
    <mergeCell ref="R47:R48"/>
    <mergeCell ref="S47:U48"/>
    <mergeCell ref="A49:A50"/>
    <mergeCell ref="B49:B50"/>
    <mergeCell ref="N49:N50"/>
    <mergeCell ref="R49:R50"/>
    <mergeCell ref="S49:U50"/>
    <mergeCell ref="A43:A44"/>
    <mergeCell ref="B43:B44"/>
    <mergeCell ref="N43:N44"/>
    <mergeCell ref="R43:R44"/>
    <mergeCell ref="S43:U44"/>
    <mergeCell ref="A45:A46"/>
    <mergeCell ref="B45:B46"/>
    <mergeCell ref="N45:N46"/>
  </mergeCells>
  <phoneticPr fontId="26"/>
  <dataValidations count="1">
    <dataValidation type="whole" imeMode="off" operator="greaterThanOrEqual" allowBlank="1" showInputMessage="1" showErrorMessage="1" error="数字で入力してください" sqref="G13:H52 D13:E52" xr:uid="{C0F7B176-07FA-4A51-A96E-0564FBA95DAE}">
      <formula1>0</formula1>
    </dataValidation>
  </dataValidations>
  <printOptions horizontalCentered="1" verticalCentered="1"/>
  <pageMargins left="0.39370078740157483" right="0.39370078740157483" top="0.39370078740157483" bottom="0.39370078740157483" header="0.31496062992125984" footer="0.31496062992125984"/>
  <pageSetup paperSize="9" orientation="landscape" r:id="rId1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D10DC5-1972-48AD-870D-95D4A38FF33E}">
  <sheetPr>
    <tabColor theme="5" tint="0.59999389629810485"/>
  </sheetPr>
  <dimension ref="A1:U56"/>
  <sheetViews>
    <sheetView zoomScaleNormal="100" zoomScaleSheetLayoutView="100" workbookViewId="0">
      <selection activeCell="D13" sqref="D13"/>
    </sheetView>
  </sheetViews>
  <sheetFormatPr defaultRowHeight="13.5" x14ac:dyDescent="0.15"/>
  <cols>
    <col min="1" max="1" width="3.625" style="1" customWidth="1"/>
    <col min="2" max="2" width="12.625" style="1" customWidth="1"/>
    <col min="3" max="3" width="5.625" style="1" customWidth="1"/>
    <col min="4" max="21" width="6.625" style="1" customWidth="1"/>
    <col min="22" max="16384" width="9" style="1"/>
  </cols>
  <sheetData>
    <row r="1" spans="1:21" ht="12" customHeight="1" x14ac:dyDescent="0.15">
      <c r="A1" s="185" t="s">
        <v>9</v>
      </c>
      <c r="B1" s="185"/>
      <c r="C1" s="185"/>
      <c r="D1" s="185"/>
      <c r="E1" s="185"/>
      <c r="F1" s="185"/>
      <c r="G1" s="185"/>
      <c r="H1" s="185"/>
      <c r="I1" s="185"/>
      <c r="J1" s="185"/>
      <c r="K1" s="185"/>
      <c r="L1" s="185"/>
      <c r="M1" s="185"/>
      <c r="N1" s="185"/>
      <c r="O1" s="185"/>
      <c r="P1" s="185"/>
      <c r="Q1" s="185"/>
      <c r="R1" s="185"/>
      <c r="S1" s="185"/>
      <c r="T1" s="185"/>
      <c r="U1" s="185"/>
    </row>
    <row r="2" spans="1:21" ht="12" customHeight="1" x14ac:dyDescent="0.15">
      <c r="A2" s="185"/>
      <c r="B2" s="185"/>
      <c r="C2" s="185"/>
      <c r="D2" s="185"/>
      <c r="E2" s="185"/>
      <c r="F2" s="185"/>
      <c r="G2" s="185"/>
      <c r="H2" s="185"/>
      <c r="I2" s="185"/>
      <c r="J2" s="185"/>
      <c r="K2" s="185"/>
      <c r="L2" s="185"/>
      <c r="M2" s="185"/>
      <c r="N2" s="185"/>
      <c r="O2" s="185"/>
      <c r="P2" s="185"/>
      <c r="Q2" s="185"/>
      <c r="R2" s="185"/>
      <c r="S2" s="185"/>
      <c r="T2" s="185"/>
      <c r="U2" s="185"/>
    </row>
    <row r="3" spans="1:21" ht="6" customHeight="1" x14ac:dyDescent="0.15"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3"/>
      <c r="Q3" s="22"/>
      <c r="R3" s="22"/>
      <c r="S3" s="4"/>
      <c r="T3" s="4"/>
      <c r="U3" s="4"/>
    </row>
    <row r="4" spans="1:21" ht="12" customHeight="1" x14ac:dyDescent="0.15">
      <c r="B4" s="26" t="s">
        <v>22</v>
      </c>
      <c r="C4" s="56" t="s">
        <v>8</v>
      </c>
      <c r="D4" s="186" t="str">
        <f>IF('１か月目'!D4="","",'１か月目'!D4)</f>
        <v/>
      </c>
      <c r="E4" s="186"/>
      <c r="F4" s="186"/>
      <c r="G4" s="186"/>
      <c r="H4" s="186"/>
      <c r="I4" s="186"/>
      <c r="J4" s="186"/>
      <c r="K4" s="4"/>
      <c r="O4" s="174" t="str">
        <f>'１か月目'!O4:U4</f>
        <v>委託先名：</v>
      </c>
      <c r="P4" s="175"/>
      <c r="Q4" s="175"/>
      <c r="R4" s="175"/>
      <c r="S4" s="175"/>
      <c r="T4" s="175"/>
      <c r="U4" s="176"/>
    </row>
    <row r="5" spans="1:21" ht="12" customHeight="1" x14ac:dyDescent="0.15">
      <c r="B5" s="27" t="s">
        <v>21</v>
      </c>
      <c r="C5" s="23" t="s">
        <v>8</v>
      </c>
      <c r="D5" s="187" t="str">
        <f>IF('１か月目'!D5="","",'１か月目'!D5)</f>
        <v/>
      </c>
      <c r="E5" s="187"/>
      <c r="F5" s="187"/>
      <c r="G5" s="61" t="s">
        <v>7</v>
      </c>
      <c r="H5" s="187" t="str">
        <f>IF('１か月目'!H5="","",'１か月目'!H5)</f>
        <v/>
      </c>
      <c r="I5" s="187"/>
      <c r="J5" s="187"/>
      <c r="K5" s="4"/>
      <c r="O5" s="113" t="s">
        <v>26</v>
      </c>
      <c r="P5" s="114"/>
      <c r="Q5" s="114"/>
      <c r="R5" s="114"/>
      <c r="S5" s="114"/>
      <c r="T5" s="114"/>
      <c r="U5" s="115"/>
    </row>
    <row r="6" spans="1:21" ht="12" customHeight="1" x14ac:dyDescent="0.15">
      <c r="B6" s="27" t="s">
        <v>30</v>
      </c>
      <c r="C6" s="23" t="s">
        <v>8</v>
      </c>
      <c r="D6" s="154" t="e">
        <f ca="1">IF(MONTH(D5)+(K6-1)&lt;=12,MONTH(D5)+(K6-1),MONTH(D5)+(K6-1)-12)</f>
        <v>#VALUE!</v>
      </c>
      <c r="E6" s="154"/>
      <c r="F6" s="154"/>
      <c r="G6" s="158" t="e">
        <f ca="1">IF(D6="","","("&amp;IF(K6&gt;=10,"","　")&amp;K6&amp;"か月目／"&amp;IF(L6&gt;=10,"","　")&amp;L6&amp;"か月)")</f>
        <v>#VALUE!</v>
      </c>
      <c r="H6" s="158"/>
      <c r="I6" s="158"/>
      <c r="J6" s="158"/>
      <c r="K6" s="15">
        <f ca="1">VALUE(IF(LEFT(RIGHT(CELL("filename",$A$1),LEN(CELL("filename",$A$1))-FIND("か月目",CELL("filename",$A$1))+3),1)="]",MID(RIGHT(CELL("filename",$A$1),LEN(CELL("filename",$A$1))-FIND("か月目",CELL("filename",$A$1))+3),2,1),LEFT(RIGHT(CELL("filename",$A$1),LEN(CELL("filename",$A$1))-FIND("か月目",CELL("filename",$A$1))+3),2)))</f>
        <v>11</v>
      </c>
      <c r="L6" s="14" t="e">
        <f>IF(MONTH(D5)&lt;=MONTH(H5),MONTH(H5)-MONTH(D5)+1,24-MONTH(D5)+1+MONTH(H5))</f>
        <v>#VALUE!</v>
      </c>
      <c r="M6" s="14"/>
      <c r="N6" s="14"/>
      <c r="O6" s="24"/>
      <c r="P6" s="25"/>
      <c r="Q6" s="25"/>
      <c r="R6" s="25"/>
      <c r="S6" s="25"/>
      <c r="T6" s="25"/>
      <c r="U6" s="25"/>
    </row>
    <row r="7" spans="1:21" ht="12" customHeight="1" x14ac:dyDescent="0.15">
      <c r="B7" s="8"/>
      <c r="C7" s="8"/>
      <c r="D7" s="9"/>
      <c r="E7" s="9"/>
      <c r="F7" s="12"/>
      <c r="G7" s="12"/>
      <c r="H7" s="12"/>
      <c r="I7" s="11"/>
      <c r="J7" s="11"/>
      <c r="K7" s="11"/>
      <c r="L7" s="11"/>
      <c r="M7" s="11"/>
      <c r="N7" s="6"/>
      <c r="O7" s="7"/>
      <c r="P7" s="24"/>
      <c r="Q7" s="24"/>
      <c r="R7" s="24"/>
      <c r="S7" s="159" t="s">
        <v>46</v>
      </c>
      <c r="T7" s="160"/>
      <c r="U7" s="161"/>
    </row>
    <row r="8" spans="1:21" ht="3" customHeight="1" x14ac:dyDescent="0.15">
      <c r="B8" s="8"/>
      <c r="C8" s="8"/>
      <c r="D8" s="9"/>
      <c r="E8" s="9"/>
      <c r="F8" s="10"/>
      <c r="G8" s="10"/>
      <c r="H8" s="10"/>
      <c r="I8" s="8"/>
      <c r="J8" s="8"/>
      <c r="K8" s="8"/>
      <c r="L8" s="8"/>
      <c r="M8" s="8"/>
      <c r="N8" s="4"/>
      <c r="R8" s="63"/>
    </row>
    <row r="9" spans="1:21" ht="3" customHeight="1" x14ac:dyDescent="0.15"/>
    <row r="10" spans="1:21" ht="11.1" customHeight="1" x14ac:dyDescent="0.15">
      <c r="A10" s="179" t="s">
        <v>25</v>
      </c>
      <c r="B10" s="179" t="s">
        <v>10</v>
      </c>
      <c r="C10" s="181" t="s">
        <v>11</v>
      </c>
      <c r="D10" s="183" t="s">
        <v>5</v>
      </c>
      <c r="E10" s="179"/>
      <c r="F10" s="179"/>
      <c r="G10" s="179"/>
      <c r="H10" s="179"/>
      <c r="I10" s="181"/>
      <c r="J10" s="133" t="s">
        <v>37</v>
      </c>
      <c r="K10" s="134"/>
      <c r="L10" s="134"/>
      <c r="M10" s="134"/>
      <c r="N10" s="135"/>
      <c r="O10" s="171" t="s">
        <v>18</v>
      </c>
      <c r="P10" s="172"/>
      <c r="Q10" s="172"/>
      <c r="R10" s="173"/>
      <c r="S10" s="130" t="s">
        <v>6</v>
      </c>
      <c r="T10" s="131"/>
      <c r="U10" s="132"/>
    </row>
    <row r="11" spans="1:21" ht="11.1" customHeight="1" x14ac:dyDescent="0.15">
      <c r="A11" s="179"/>
      <c r="B11" s="179"/>
      <c r="C11" s="181"/>
      <c r="D11" s="98" t="s">
        <v>0</v>
      </c>
      <c r="E11" s="99" t="s">
        <v>15</v>
      </c>
      <c r="F11" s="99" t="s">
        <v>1</v>
      </c>
      <c r="G11" s="99" t="s">
        <v>2</v>
      </c>
      <c r="H11" s="99" t="s">
        <v>3</v>
      </c>
      <c r="I11" s="62" t="s">
        <v>4</v>
      </c>
      <c r="J11" s="57" t="s">
        <v>38</v>
      </c>
      <c r="K11" s="59" t="s">
        <v>24</v>
      </c>
      <c r="L11" s="59" t="s">
        <v>39</v>
      </c>
      <c r="M11" s="59" t="s">
        <v>4</v>
      </c>
      <c r="N11" s="96" t="s">
        <v>16</v>
      </c>
      <c r="O11" s="57" t="s">
        <v>17</v>
      </c>
      <c r="P11" s="99" t="s">
        <v>29</v>
      </c>
      <c r="Q11" s="102" t="s">
        <v>4</v>
      </c>
      <c r="R11" s="106"/>
      <c r="S11" s="124" t="s">
        <v>45</v>
      </c>
      <c r="T11" s="125"/>
      <c r="U11" s="126"/>
    </row>
    <row r="12" spans="1:21" ht="11.1" customHeight="1" thickBot="1" x14ac:dyDescent="0.2">
      <c r="A12" s="180"/>
      <c r="B12" s="180"/>
      <c r="C12" s="182"/>
      <c r="D12" s="100" t="s">
        <v>19</v>
      </c>
      <c r="E12" s="101" t="s">
        <v>19</v>
      </c>
      <c r="F12" s="101" t="s">
        <v>20</v>
      </c>
      <c r="G12" s="101" t="s">
        <v>19</v>
      </c>
      <c r="H12" s="101" t="s">
        <v>19</v>
      </c>
      <c r="I12" s="78" t="s">
        <v>35</v>
      </c>
      <c r="J12" s="58" t="s">
        <v>19</v>
      </c>
      <c r="K12" s="60" t="s">
        <v>23</v>
      </c>
      <c r="L12" s="60" t="s">
        <v>19</v>
      </c>
      <c r="M12" s="84" t="s">
        <v>35</v>
      </c>
      <c r="N12" s="97" t="s">
        <v>36</v>
      </c>
      <c r="O12" s="58" t="s">
        <v>19</v>
      </c>
      <c r="P12" s="101" t="s">
        <v>19</v>
      </c>
      <c r="Q12" s="84" t="s">
        <v>35</v>
      </c>
      <c r="R12" s="105" t="s">
        <v>43</v>
      </c>
      <c r="S12" s="127"/>
      <c r="T12" s="128"/>
      <c r="U12" s="129"/>
    </row>
    <row r="13" spans="1:21" ht="9.9499999999999993" customHeight="1" thickTop="1" x14ac:dyDescent="0.15">
      <c r="A13" s="142">
        <v>1</v>
      </c>
      <c r="B13" s="184" t="str">
        <f>IF('１か月目'!B13=0,"",'１か月目'!B13)</f>
        <v>z</v>
      </c>
      <c r="C13" s="17" t="s">
        <v>12</v>
      </c>
      <c r="D13" s="38"/>
      <c r="E13" s="39"/>
      <c r="F13" s="32">
        <f t="shared" ref="F13" si="0">IF($B13="","",(D13-(E13+G13+H13)))</f>
        <v>0</v>
      </c>
      <c r="G13" s="39"/>
      <c r="H13" s="39"/>
      <c r="I13" s="91">
        <f>IF(B13="","",IF((D13-E13)=0,0,ROUNDDOWN(((F13/D13)*100),3)))</f>
        <v>0</v>
      </c>
      <c r="J13" s="93">
        <f>'１か月目'!J13</f>
        <v>0</v>
      </c>
      <c r="K13" s="32">
        <f>IF($B13="","",'10か月目'!K13+(E13+G13+H13))</f>
        <v>0</v>
      </c>
      <c r="L13" s="32">
        <f>IF($B13="","",'10か月目'!L13-D13)</f>
        <v>0</v>
      </c>
      <c r="M13" s="85">
        <f>IF(B13="","",IF((J13-K13)=0,0,ROUNDDOWN((((O13-K13)/J13)*100),3)))</f>
        <v>0</v>
      </c>
      <c r="N13" s="163" t="str">
        <f>IF(B13="","",IF(AND(M13&gt;=80,M14&gt;=80),"可","不可"))</f>
        <v>不可</v>
      </c>
      <c r="O13" s="93">
        <f>'10か月目'!O13+D13</f>
        <v>0</v>
      </c>
      <c r="P13" s="32">
        <f>IF($B13="","",'10か月目'!P13+E13)</f>
        <v>0</v>
      </c>
      <c r="Q13" s="76">
        <f>IF(B13="","",IF(O13-(K13-P13)=0,0,ROUNDDOWN(((O13-K13)/(O13-P13)*100),3)))</f>
        <v>0</v>
      </c>
      <c r="R13" s="136">
        <f>IF(B13="","",IF(Q13+Q14=0,0,ROUNDDOWN((((O13-K13)+(O14-K14))/((O13-P13)+(O14-P14))*100),3)))</f>
        <v>0</v>
      </c>
      <c r="S13" s="167"/>
      <c r="T13" s="165"/>
      <c r="U13" s="166"/>
    </row>
    <row r="14" spans="1:21" ht="9.9499999999999993" customHeight="1" x14ac:dyDescent="0.15">
      <c r="A14" s="143"/>
      <c r="B14" s="178"/>
      <c r="C14" s="18" t="s">
        <v>13</v>
      </c>
      <c r="D14" s="40"/>
      <c r="E14" s="41"/>
      <c r="F14" s="33">
        <f t="shared" ref="F14" si="1">IF($B13="","",(D14-(E14+G14+H14)))</f>
        <v>0</v>
      </c>
      <c r="G14" s="41"/>
      <c r="H14" s="41"/>
      <c r="I14" s="92">
        <f>IF(B13="","",IF((D14-E14)=0,0,ROUNDDOWN(((F14/D14)*100),3)))</f>
        <v>0</v>
      </c>
      <c r="J14" s="94">
        <f>'１か月目'!J14</f>
        <v>0</v>
      </c>
      <c r="K14" s="33">
        <f>IF($B13="","",'10か月目'!K14+(E14+G14+H14))</f>
        <v>0</v>
      </c>
      <c r="L14" s="33">
        <f>IF($B13="","",'10か月目'!L14-D14)</f>
        <v>0</v>
      </c>
      <c r="M14" s="86">
        <f>IF(B13="","",IF((J14-K14)=0,0,ROUNDDOWN((((O14-K14)/J14)*100),3)))</f>
        <v>0</v>
      </c>
      <c r="N14" s="117"/>
      <c r="O14" s="94">
        <f>'10か月目'!O14+D14</f>
        <v>0</v>
      </c>
      <c r="P14" s="33">
        <f>IF($B13="","",'10か月目'!P14+E14)</f>
        <v>0</v>
      </c>
      <c r="Q14" s="77">
        <f>IF(B13="","",IF(O14-(K14-P14)=0,0,ROUNDDOWN(((O14-K14)/(O14-P14)*100),3)))</f>
        <v>0</v>
      </c>
      <c r="R14" s="137"/>
      <c r="S14" s="121"/>
      <c r="T14" s="122"/>
      <c r="U14" s="123"/>
    </row>
    <row r="15" spans="1:21" ht="9.9499999999999993" customHeight="1" x14ac:dyDescent="0.15">
      <c r="A15" s="142">
        <v>2</v>
      </c>
      <c r="B15" s="177" t="str">
        <f>IF('１か月目'!B15=0,"",'１か月目'!B15)</f>
        <v>z</v>
      </c>
      <c r="C15" s="20" t="s">
        <v>12</v>
      </c>
      <c r="D15" s="42">
        <f>IF(B15="",0,D$13)</f>
        <v>0</v>
      </c>
      <c r="E15" s="43"/>
      <c r="F15" s="34">
        <f t="shared" ref="F15" si="2">IF($B15="","",(D15-(E15+G15+H15)))</f>
        <v>0</v>
      </c>
      <c r="G15" s="43"/>
      <c r="H15" s="43"/>
      <c r="I15" s="79">
        <f t="shared" ref="I15" si="3">IF(B15="","",IF((D15-E15)=0,0,ROUNDDOWN(((F15/D15)*100),3)))</f>
        <v>0</v>
      </c>
      <c r="J15" s="95">
        <f>'１か月目'!J15</f>
        <v>0</v>
      </c>
      <c r="K15" s="32">
        <f>IF($B15="","",'10か月目'!K15+(E15+G15+H15))</f>
        <v>0</v>
      </c>
      <c r="L15" s="32">
        <f>IF($B15="","",'10か月目'!L15-D15)</f>
        <v>0</v>
      </c>
      <c r="M15" s="85">
        <f t="shared" ref="M15" si="4">IF(B15="","",IF((J15-K15)=0,0,ROUNDDOWN((((O15-K15)/J15)*100),3)))</f>
        <v>0</v>
      </c>
      <c r="N15" s="116" t="str">
        <f t="shared" ref="N15" si="5">IF(B15="","",IF(AND(M15&gt;=80,M16&gt;=80),"可","不可"))</f>
        <v>不可</v>
      </c>
      <c r="O15" s="95">
        <f>'10か月目'!O15+D15</f>
        <v>0</v>
      </c>
      <c r="P15" s="32">
        <f>IF($B15="","",'10か月目'!P15+E15)</f>
        <v>0</v>
      </c>
      <c r="Q15" s="76">
        <f t="shared" ref="Q15" si="6">IF(B15="","",IF(O15-(K15-P15)=0,0,ROUNDDOWN(((O15-K15)/(O15-P15)*100),3)))</f>
        <v>0</v>
      </c>
      <c r="R15" s="138">
        <f t="shared" ref="R15" si="7">IF(B15="","",IF(Q15+Q16=0,0,ROUNDDOWN((((O15-K15)+(O16-K16))/((O15-P15)+(O16-P16))*100),3)))</f>
        <v>0</v>
      </c>
      <c r="S15" s="118"/>
      <c r="T15" s="119"/>
      <c r="U15" s="120"/>
    </row>
    <row r="16" spans="1:21" ht="9.9499999999999993" customHeight="1" x14ac:dyDescent="0.15">
      <c r="A16" s="143"/>
      <c r="B16" s="178"/>
      <c r="C16" s="109" t="s">
        <v>13</v>
      </c>
      <c r="D16" s="44">
        <f>IF(B15="",0,D$14)</f>
        <v>0</v>
      </c>
      <c r="E16" s="45"/>
      <c r="F16" s="35">
        <f t="shared" ref="F16" si="8">IF($B15="","",(D16-(E16+G16+H16)))</f>
        <v>0</v>
      </c>
      <c r="G16" s="45"/>
      <c r="H16" s="45"/>
      <c r="I16" s="80">
        <f t="shared" ref="I16" si="9">IF(B15="","",IF((D16-E16)=0,0,ROUNDDOWN(((F16/D16)*100),3)))</f>
        <v>0</v>
      </c>
      <c r="J16" s="94">
        <f>'１か月目'!J16</f>
        <v>0</v>
      </c>
      <c r="K16" s="33">
        <f>IF($B15="","",'10か月目'!K16+(E16+G16+H16))</f>
        <v>0</v>
      </c>
      <c r="L16" s="33">
        <f>IF($B15="","",'10か月目'!L16-D16)</f>
        <v>0</v>
      </c>
      <c r="M16" s="87">
        <f t="shared" ref="M16" si="10">IF(B15="","",IF((J16-K16)=0,0,ROUNDDOWN((((O16-K16)/J16)*100),3)))</f>
        <v>0</v>
      </c>
      <c r="N16" s="117"/>
      <c r="O16" s="94">
        <f>'10か月目'!O16+D16</f>
        <v>0</v>
      </c>
      <c r="P16" s="33">
        <f>IF($B15="","",'10か月目'!P16+E16)</f>
        <v>0</v>
      </c>
      <c r="Q16" s="77">
        <f t="shared" ref="Q16" si="11">IF(B15="","",IF(O16-(K16-P16)=0,0,ROUNDDOWN(((O16-K16)/(O16-P16)*100),3)))</f>
        <v>0</v>
      </c>
      <c r="R16" s="139"/>
      <c r="S16" s="121"/>
      <c r="T16" s="122"/>
      <c r="U16" s="123"/>
    </row>
    <row r="17" spans="1:21" ht="9.9499999999999993" customHeight="1" x14ac:dyDescent="0.15">
      <c r="A17" s="142">
        <v>3</v>
      </c>
      <c r="B17" s="177" t="str">
        <f>IF('１か月目'!B17=0,"",'１か月目'!B17)</f>
        <v>z</v>
      </c>
      <c r="C17" s="108" t="s">
        <v>12</v>
      </c>
      <c r="D17" s="46">
        <f>IF(B17="",0,D$13)</f>
        <v>0</v>
      </c>
      <c r="E17" s="47"/>
      <c r="F17" s="36">
        <f t="shared" ref="F17" si="12">IF($B17="","",(D17-(E17+G17+H17)))</f>
        <v>0</v>
      </c>
      <c r="G17" s="47"/>
      <c r="H17" s="47"/>
      <c r="I17" s="81">
        <f t="shared" ref="I17" si="13">IF(B17="","",IF((D17-E17)=0,0,ROUNDDOWN(((F17/D17)*100),3)))</f>
        <v>0</v>
      </c>
      <c r="J17" s="95">
        <f>'１か月目'!J17</f>
        <v>0</v>
      </c>
      <c r="K17" s="32">
        <f>IF($B17="","",'10か月目'!K17+(E17+G17+H17))</f>
        <v>0</v>
      </c>
      <c r="L17" s="32">
        <f>IF($B17="","",'10か月目'!L17-D17)</f>
        <v>0</v>
      </c>
      <c r="M17" s="88">
        <f t="shared" ref="M17" si="14">IF(B17="","",IF((J17-K17)=0,0,ROUNDDOWN((((O17-K17)/J17)*100),3)))</f>
        <v>0</v>
      </c>
      <c r="N17" s="116" t="str">
        <f t="shared" ref="N17" si="15">IF(B17="","",IF(AND(M17&gt;=80,M18&gt;=80),"可","不可"))</f>
        <v>不可</v>
      </c>
      <c r="O17" s="95">
        <f>'10か月目'!O17+D17</f>
        <v>0</v>
      </c>
      <c r="P17" s="32">
        <f>IF($B17="","",'10か月目'!P17+E17)</f>
        <v>0</v>
      </c>
      <c r="Q17" s="76">
        <f t="shared" ref="Q17" si="16">IF(B17="","",IF(O17-(K17-P17)=0,0,ROUNDDOWN(((O17-K17)/(O17-P17)*100),3)))</f>
        <v>0</v>
      </c>
      <c r="R17" s="138">
        <f t="shared" ref="R17" si="17">IF(B17="","",IF(Q17+Q18=0,0,ROUNDDOWN((((O17-K17)+(O18-K18))/((O17-P17)+(O18-P18))*100),3)))</f>
        <v>0</v>
      </c>
      <c r="S17" s="118"/>
      <c r="T17" s="119"/>
      <c r="U17" s="120"/>
    </row>
    <row r="18" spans="1:21" ht="9.9499999999999993" customHeight="1" x14ac:dyDescent="0.15">
      <c r="A18" s="143"/>
      <c r="B18" s="178"/>
      <c r="C18" s="18" t="s">
        <v>13</v>
      </c>
      <c r="D18" s="48">
        <f>IF(B17="",0,D$14)</f>
        <v>0</v>
      </c>
      <c r="E18" s="41"/>
      <c r="F18" s="33">
        <f t="shared" ref="F18" si="18">IF($B17="","",(D18-(E18+G18+H18)))</f>
        <v>0</v>
      </c>
      <c r="G18" s="41"/>
      <c r="H18" s="41"/>
      <c r="I18" s="77">
        <f t="shared" ref="I18" si="19">IF(B17="","",IF((D18-E18)=0,0,ROUNDDOWN(((F18/D18)*100),3)))</f>
        <v>0</v>
      </c>
      <c r="J18" s="94">
        <f>'１か月目'!J18</f>
        <v>0</v>
      </c>
      <c r="K18" s="33">
        <f>IF($B17="","",'10か月目'!K18+(E18+G18+H18))</f>
        <v>0</v>
      </c>
      <c r="L18" s="33">
        <f>IF($B17="","",'10か月目'!L18-D18)</f>
        <v>0</v>
      </c>
      <c r="M18" s="86">
        <f t="shared" ref="M18" si="20">IF(B17="","",IF((J18-K18)=0,0,ROUNDDOWN((((O18-K18)/J18)*100),3)))</f>
        <v>0</v>
      </c>
      <c r="N18" s="117"/>
      <c r="O18" s="94">
        <f>'10か月目'!O18+D18</f>
        <v>0</v>
      </c>
      <c r="P18" s="33">
        <f>IF($B17="","",'10か月目'!P18+E18)</f>
        <v>0</v>
      </c>
      <c r="Q18" s="77">
        <f t="shared" ref="Q18" si="21">IF(B17="","",IF(O18-(K18-P18)=0,0,ROUNDDOWN(((O18-K18)/(O18-P18)*100),3)))</f>
        <v>0</v>
      </c>
      <c r="R18" s="139"/>
      <c r="S18" s="121"/>
      <c r="T18" s="122"/>
      <c r="U18" s="123"/>
    </row>
    <row r="19" spans="1:21" ht="9.9499999999999993" customHeight="1" x14ac:dyDescent="0.15">
      <c r="A19" s="142">
        <v>4</v>
      </c>
      <c r="B19" s="177" t="str">
        <f>IF('１か月目'!B19=0,"",'１か月目'!B19)</f>
        <v/>
      </c>
      <c r="C19" s="20" t="s">
        <v>12</v>
      </c>
      <c r="D19" s="42">
        <f>IF(B19="",0,D$13)</f>
        <v>0</v>
      </c>
      <c r="E19" s="43"/>
      <c r="F19" s="34" t="str">
        <f>IF($B19="","",(D19-(E19+G19+H19)))</f>
        <v/>
      </c>
      <c r="G19" s="43"/>
      <c r="H19" s="43"/>
      <c r="I19" s="79" t="str">
        <f t="shared" ref="I19" si="22">IF(B19="","",IF((D19-E19)=0,0,ROUNDDOWN(((F19/D19)*100),3)))</f>
        <v/>
      </c>
      <c r="J19" s="95" t="str">
        <f>'１か月目'!J19</f>
        <v/>
      </c>
      <c r="K19" s="32" t="str">
        <f>IF($B19="","",'10か月目'!K19+(E19+G19+H19))</f>
        <v/>
      </c>
      <c r="L19" s="32" t="str">
        <f>IF($B19="","",'10か月目'!L19-D19)</f>
        <v/>
      </c>
      <c r="M19" s="85" t="str">
        <f t="shared" ref="M19" si="23">IF(B19="","",IF((J19-K19)=0,0,ROUNDDOWN((((O19-K19)/J19)*100),3)))</f>
        <v/>
      </c>
      <c r="N19" s="116" t="str">
        <f t="shared" ref="N19" si="24">IF(B19="","",IF(AND(M19&gt;=80,M20&gt;=80),"可","不可"))</f>
        <v/>
      </c>
      <c r="O19" s="95">
        <f>'10か月目'!O19+D19</f>
        <v>0</v>
      </c>
      <c r="P19" s="32" t="str">
        <f>IF($B19="","",'10か月目'!P19+E19)</f>
        <v/>
      </c>
      <c r="Q19" s="76" t="str">
        <f t="shared" ref="Q19" si="25">IF(B19="","",IF(O19-(K19-P19)=0,0,ROUNDDOWN(((O19-K19)/(O19-P19)*100),3)))</f>
        <v/>
      </c>
      <c r="R19" s="138" t="str">
        <f t="shared" ref="R19" si="26">IF(B19="","",IF(Q19+Q20=0,0,ROUNDDOWN((((O19-K19)+(O20-K20))/((O19-P19)+(O20-P20))*100),3)))</f>
        <v/>
      </c>
      <c r="S19" s="118"/>
      <c r="T19" s="119"/>
      <c r="U19" s="120"/>
    </row>
    <row r="20" spans="1:21" ht="9.9499999999999993" customHeight="1" x14ac:dyDescent="0.15">
      <c r="A20" s="143"/>
      <c r="B20" s="178"/>
      <c r="C20" s="109" t="s">
        <v>13</v>
      </c>
      <c r="D20" s="44">
        <f>IF(B19="",0,D$14)</f>
        <v>0</v>
      </c>
      <c r="E20" s="45"/>
      <c r="F20" s="35" t="str">
        <f>IF($B19="","",(D20-(E20+G20+H20)))</f>
        <v/>
      </c>
      <c r="G20" s="45"/>
      <c r="H20" s="45"/>
      <c r="I20" s="80" t="str">
        <f t="shared" ref="I20" si="27">IF(B19="","",IF((D20-E20)=0,0,ROUNDDOWN(((F20/D20)*100),3)))</f>
        <v/>
      </c>
      <c r="J20" s="94" t="str">
        <f>'１か月目'!J20</f>
        <v/>
      </c>
      <c r="K20" s="33" t="str">
        <f>IF($B19="","",'10か月目'!K20+(E20+G20+H20))</f>
        <v/>
      </c>
      <c r="L20" s="33" t="str">
        <f>IF($B19="","",'10か月目'!L20-D20)</f>
        <v/>
      </c>
      <c r="M20" s="87" t="str">
        <f t="shared" ref="M20" si="28">IF(B19="","",IF((J20-K20)=0,0,ROUNDDOWN((((O20-K20)/J20)*100),3)))</f>
        <v/>
      </c>
      <c r="N20" s="117"/>
      <c r="O20" s="94">
        <f>'10か月目'!O20+D20</f>
        <v>0</v>
      </c>
      <c r="P20" s="33" t="str">
        <f>IF($B19="","",'10か月目'!P20+E20)</f>
        <v/>
      </c>
      <c r="Q20" s="77" t="str">
        <f t="shared" ref="Q20" si="29">IF(B19="","",IF(O20-(K20-P20)=0,0,ROUNDDOWN(((O20-K20)/(O20-P20)*100),3)))</f>
        <v/>
      </c>
      <c r="R20" s="139"/>
      <c r="S20" s="121"/>
      <c r="T20" s="122"/>
      <c r="U20" s="123"/>
    </row>
    <row r="21" spans="1:21" ht="9.9499999999999993" customHeight="1" x14ac:dyDescent="0.15">
      <c r="A21" s="142">
        <v>5</v>
      </c>
      <c r="B21" s="177" t="str">
        <f>IF('１か月目'!B21=0,"",'１か月目'!B21)</f>
        <v/>
      </c>
      <c r="C21" s="108" t="s">
        <v>12</v>
      </c>
      <c r="D21" s="46">
        <f>IF(B21="",0,D$13)</f>
        <v>0</v>
      </c>
      <c r="E21" s="47"/>
      <c r="F21" s="36" t="str">
        <f t="shared" ref="F21" si="30">IF($B21="","",(D21-(E21+G21+H21)))</f>
        <v/>
      </c>
      <c r="G21" s="47"/>
      <c r="H21" s="47"/>
      <c r="I21" s="81" t="str">
        <f t="shared" ref="I21" si="31">IF(B21="","",IF((D21-E21)=0,0,ROUNDDOWN(((F21/D21)*100),3)))</f>
        <v/>
      </c>
      <c r="J21" s="95" t="str">
        <f>'１か月目'!J21</f>
        <v/>
      </c>
      <c r="K21" s="32" t="str">
        <f>IF($B21="","",'10か月目'!K21+(E21+G21+H21))</f>
        <v/>
      </c>
      <c r="L21" s="32" t="str">
        <f>IF($B21="","",'10か月目'!L21-D21)</f>
        <v/>
      </c>
      <c r="M21" s="88" t="str">
        <f t="shared" ref="M21" si="32">IF(B21="","",IF((J21-K21)=0,0,ROUNDDOWN((((O21-K21)/J21)*100),3)))</f>
        <v/>
      </c>
      <c r="N21" s="116" t="str">
        <f t="shared" ref="N21" si="33">IF(B21="","",IF(AND(M21&gt;=80,M22&gt;=80),"可","不可"))</f>
        <v/>
      </c>
      <c r="O21" s="95">
        <f>'10か月目'!O21+D21</f>
        <v>0</v>
      </c>
      <c r="P21" s="32" t="str">
        <f>IF($B21="","",'10か月目'!P21+E21)</f>
        <v/>
      </c>
      <c r="Q21" s="76" t="str">
        <f t="shared" ref="Q21" si="34">IF(B21="","",IF(O21-(K21-P21)=0,0,ROUNDDOWN(((O21-K21)/(O21-P21)*100),3)))</f>
        <v/>
      </c>
      <c r="R21" s="138" t="str">
        <f t="shared" ref="R21" si="35">IF(B21="","",IF(Q21+Q22=0,0,ROUNDDOWN((((O21-K21)+(O22-K22))/((O21-P21)+(O22-P22))*100),3)))</f>
        <v/>
      </c>
      <c r="S21" s="118"/>
      <c r="T21" s="119"/>
      <c r="U21" s="120"/>
    </row>
    <row r="22" spans="1:21" ht="9.9499999999999993" customHeight="1" x14ac:dyDescent="0.15">
      <c r="A22" s="143"/>
      <c r="B22" s="178"/>
      <c r="C22" s="18" t="s">
        <v>13</v>
      </c>
      <c r="D22" s="48">
        <f>IF(B21="",0,D$14)</f>
        <v>0</v>
      </c>
      <c r="E22" s="41"/>
      <c r="F22" s="33" t="str">
        <f t="shared" ref="F22" si="36">IF($B21="","",(D22-(E22+G22+H22)))</f>
        <v/>
      </c>
      <c r="G22" s="41"/>
      <c r="H22" s="41"/>
      <c r="I22" s="77" t="str">
        <f t="shared" ref="I22" si="37">IF(B21="","",IF((D22-E22)=0,0,ROUNDDOWN(((F22/D22)*100),3)))</f>
        <v/>
      </c>
      <c r="J22" s="94" t="str">
        <f>'１か月目'!J22</f>
        <v/>
      </c>
      <c r="K22" s="33" t="str">
        <f>IF($B21="","",'10か月目'!K22+(E22+G22+H22))</f>
        <v/>
      </c>
      <c r="L22" s="33" t="str">
        <f>IF($B21="","",'10か月目'!L22-D22)</f>
        <v/>
      </c>
      <c r="M22" s="86" t="str">
        <f t="shared" ref="M22" si="38">IF(B21="","",IF((J22-K22)=0,0,ROUNDDOWN((((O22-K22)/J22)*100),3)))</f>
        <v/>
      </c>
      <c r="N22" s="117"/>
      <c r="O22" s="94">
        <f>'10か月目'!O22+D22</f>
        <v>0</v>
      </c>
      <c r="P22" s="33" t="str">
        <f>IF($B21="","",'10か月目'!P22+E22)</f>
        <v/>
      </c>
      <c r="Q22" s="77" t="str">
        <f t="shared" ref="Q22" si="39">IF(B21="","",IF(O22-(K22-P22)=0,0,ROUNDDOWN(((O22-K22)/(O22-P22)*100),3)))</f>
        <v/>
      </c>
      <c r="R22" s="139"/>
      <c r="S22" s="121"/>
      <c r="T22" s="122"/>
      <c r="U22" s="123"/>
    </row>
    <row r="23" spans="1:21" ht="9.9499999999999993" customHeight="1" x14ac:dyDescent="0.15">
      <c r="A23" s="142">
        <v>6</v>
      </c>
      <c r="B23" s="177" t="str">
        <f>IF('１か月目'!B23=0,"",'１か月目'!B23)</f>
        <v/>
      </c>
      <c r="C23" s="20" t="s">
        <v>12</v>
      </c>
      <c r="D23" s="42">
        <f>IF(B23="",0,D$13)</f>
        <v>0</v>
      </c>
      <c r="E23" s="43"/>
      <c r="F23" s="34" t="str">
        <f t="shared" ref="F23" si="40">IF($B23="","",(D23-(E23+G23+H23)))</f>
        <v/>
      </c>
      <c r="G23" s="43"/>
      <c r="H23" s="43"/>
      <c r="I23" s="79" t="str">
        <f t="shared" ref="I23" si="41">IF(B23="","",IF((D23-E23)=0,0,ROUNDDOWN(((F23/D23)*100),3)))</f>
        <v/>
      </c>
      <c r="J23" s="95" t="str">
        <f>'１か月目'!J23</f>
        <v/>
      </c>
      <c r="K23" s="32" t="str">
        <f>IF($B23="","",'10か月目'!K23+(E23+G23+H23))</f>
        <v/>
      </c>
      <c r="L23" s="32" t="str">
        <f>IF($B23="","",'10か月目'!L23-D23)</f>
        <v/>
      </c>
      <c r="M23" s="85" t="str">
        <f t="shared" ref="M23" si="42">IF(B23="","",IF((J23-K23)=0,0,ROUNDDOWN((((O23-K23)/J23)*100),3)))</f>
        <v/>
      </c>
      <c r="N23" s="116" t="str">
        <f t="shared" ref="N23" si="43">IF(B23="","",IF(AND(M23&gt;=80,M24&gt;=80),"可","不可"))</f>
        <v/>
      </c>
      <c r="O23" s="95">
        <f>'10か月目'!O23+D23</f>
        <v>0</v>
      </c>
      <c r="P23" s="32" t="str">
        <f>IF($B23="","",'10か月目'!P23+E23)</f>
        <v/>
      </c>
      <c r="Q23" s="76" t="str">
        <f t="shared" ref="Q23" si="44">IF(B23="","",IF(O23-(K23-P23)=0,0,ROUNDDOWN(((O23-K23)/(O23-P23)*100),3)))</f>
        <v/>
      </c>
      <c r="R23" s="138" t="str">
        <f t="shared" ref="R23" si="45">IF(B23="","",IF(Q23+Q24=0,0,ROUNDDOWN((((O23-K23)+(O24-K24))/((O23-P23)+(O24-P24))*100),3)))</f>
        <v/>
      </c>
      <c r="S23" s="118"/>
      <c r="T23" s="119"/>
      <c r="U23" s="120"/>
    </row>
    <row r="24" spans="1:21" ht="9.9499999999999993" customHeight="1" x14ac:dyDescent="0.15">
      <c r="A24" s="143"/>
      <c r="B24" s="178"/>
      <c r="C24" s="109" t="s">
        <v>13</v>
      </c>
      <c r="D24" s="44">
        <f>IF(B23="",0,D$14)</f>
        <v>0</v>
      </c>
      <c r="E24" s="45"/>
      <c r="F24" s="35" t="str">
        <f t="shared" ref="F24" si="46">IF($B23="","",(D24-(E24+G24+H24)))</f>
        <v/>
      </c>
      <c r="G24" s="45"/>
      <c r="H24" s="45"/>
      <c r="I24" s="80" t="str">
        <f t="shared" ref="I24" si="47">IF(B23="","",IF((D24-E24)=0,0,ROUNDDOWN(((F24/D24)*100),3)))</f>
        <v/>
      </c>
      <c r="J24" s="94" t="str">
        <f>'１か月目'!J24</f>
        <v/>
      </c>
      <c r="K24" s="33" t="str">
        <f>IF($B23="","",'10か月目'!K24+(E24+G24+H24))</f>
        <v/>
      </c>
      <c r="L24" s="33" t="str">
        <f>IF($B23="","",'10か月目'!L24-D24)</f>
        <v/>
      </c>
      <c r="M24" s="87" t="str">
        <f t="shared" ref="M24" si="48">IF(B23="","",IF((J24-K24)=0,0,ROUNDDOWN((((O24-K24)/J24)*100),3)))</f>
        <v/>
      </c>
      <c r="N24" s="117"/>
      <c r="O24" s="94">
        <f>'10か月目'!O24+D24</f>
        <v>0</v>
      </c>
      <c r="P24" s="33" t="str">
        <f>IF($B23="","",'10か月目'!P24+E24)</f>
        <v/>
      </c>
      <c r="Q24" s="77" t="str">
        <f t="shared" ref="Q24" si="49">IF(B23="","",IF(O24-(K24-P24)=0,0,ROUNDDOWN(((O24-K24)/(O24-P24)*100),3)))</f>
        <v/>
      </c>
      <c r="R24" s="139"/>
      <c r="S24" s="121"/>
      <c r="T24" s="122"/>
      <c r="U24" s="123"/>
    </row>
    <row r="25" spans="1:21" ht="9.9499999999999993" customHeight="1" x14ac:dyDescent="0.15">
      <c r="A25" s="142">
        <v>7</v>
      </c>
      <c r="B25" s="177" t="str">
        <f>IF('１か月目'!B25=0,"",'１か月目'!B25)</f>
        <v/>
      </c>
      <c r="C25" s="108" t="s">
        <v>12</v>
      </c>
      <c r="D25" s="46">
        <f>IF(B25="",0,D$13)</f>
        <v>0</v>
      </c>
      <c r="E25" s="47"/>
      <c r="F25" s="36" t="str">
        <f t="shared" ref="F25" si="50">IF($B25="","",(D25-(E25+G25+H25)))</f>
        <v/>
      </c>
      <c r="G25" s="47"/>
      <c r="H25" s="47"/>
      <c r="I25" s="81" t="str">
        <f t="shared" ref="I25" si="51">IF(B25="","",IF((D25-E25)=0,0,ROUNDDOWN(((F25/D25)*100),3)))</f>
        <v/>
      </c>
      <c r="J25" s="95" t="str">
        <f>'１か月目'!J25</f>
        <v/>
      </c>
      <c r="K25" s="32" t="str">
        <f>IF($B25="","",'10か月目'!K25+(E25+G25+H25))</f>
        <v/>
      </c>
      <c r="L25" s="32" t="str">
        <f>IF($B25="","",'10か月目'!L25-D25)</f>
        <v/>
      </c>
      <c r="M25" s="88" t="str">
        <f t="shared" ref="M25" si="52">IF(B25="","",IF((J25-K25)=0,0,ROUNDDOWN((((O25-K25)/J25)*100),3)))</f>
        <v/>
      </c>
      <c r="N25" s="116" t="str">
        <f t="shared" ref="N25" si="53">IF(B25="","",IF(AND(M25&gt;=80,M26&gt;=80),"可","不可"))</f>
        <v/>
      </c>
      <c r="O25" s="95">
        <f>'10か月目'!O25+D25</f>
        <v>0</v>
      </c>
      <c r="P25" s="32" t="str">
        <f>IF($B25="","",'10か月目'!P25+E25)</f>
        <v/>
      </c>
      <c r="Q25" s="76" t="str">
        <f t="shared" ref="Q25" si="54">IF(B25="","",IF(O25-(K25-P25)=0,0,ROUNDDOWN(((O25-K25)/(O25-P25)*100),3)))</f>
        <v/>
      </c>
      <c r="R25" s="138" t="str">
        <f t="shared" ref="R25" si="55">IF(B25="","",IF(Q25+Q26=0,0,ROUNDDOWN((((O25-K25)+(O26-K26))/((O25-P25)+(O26-P26))*100),3)))</f>
        <v/>
      </c>
      <c r="S25" s="118"/>
      <c r="T25" s="119"/>
      <c r="U25" s="120"/>
    </row>
    <row r="26" spans="1:21" ht="9.9499999999999993" customHeight="1" x14ac:dyDescent="0.15">
      <c r="A26" s="143"/>
      <c r="B26" s="178"/>
      <c r="C26" s="18" t="s">
        <v>13</v>
      </c>
      <c r="D26" s="48">
        <f>IF(B25="",0,D$14)</f>
        <v>0</v>
      </c>
      <c r="E26" s="41"/>
      <c r="F26" s="33" t="str">
        <f t="shared" ref="F26" si="56">IF($B25="","",(D26-(E26+G26+H26)))</f>
        <v/>
      </c>
      <c r="G26" s="41"/>
      <c r="H26" s="41"/>
      <c r="I26" s="77" t="str">
        <f t="shared" ref="I26" si="57">IF(B25="","",IF((D26-E26)=0,0,ROUNDDOWN(((F26/D26)*100),3)))</f>
        <v/>
      </c>
      <c r="J26" s="94" t="str">
        <f>'１か月目'!J26</f>
        <v/>
      </c>
      <c r="K26" s="33" t="str">
        <f>IF($B25="","",'10か月目'!K26+(E26+G26+H26))</f>
        <v/>
      </c>
      <c r="L26" s="33" t="str">
        <f>IF($B25="","",'10か月目'!L26-D26)</f>
        <v/>
      </c>
      <c r="M26" s="86" t="str">
        <f t="shared" ref="M26" si="58">IF(B25="","",IF((J26-K26)=0,0,ROUNDDOWN((((O26-K26)/J26)*100),3)))</f>
        <v/>
      </c>
      <c r="N26" s="117"/>
      <c r="O26" s="94">
        <f>'10か月目'!O26+D26</f>
        <v>0</v>
      </c>
      <c r="P26" s="33" t="str">
        <f>IF($B25="","",'10か月目'!P26+E26)</f>
        <v/>
      </c>
      <c r="Q26" s="77" t="str">
        <f t="shared" ref="Q26" si="59">IF(B25="","",IF(O26-(K26-P26)=0,0,ROUNDDOWN(((O26-K26)/(O26-P26)*100),3)))</f>
        <v/>
      </c>
      <c r="R26" s="139"/>
      <c r="S26" s="121"/>
      <c r="T26" s="122"/>
      <c r="U26" s="123"/>
    </row>
    <row r="27" spans="1:21" ht="9.9499999999999993" customHeight="1" x14ac:dyDescent="0.15">
      <c r="A27" s="142">
        <v>8</v>
      </c>
      <c r="B27" s="177" t="str">
        <f>IF('１か月目'!B27=0,"",'１か月目'!B27)</f>
        <v/>
      </c>
      <c r="C27" s="20" t="s">
        <v>12</v>
      </c>
      <c r="D27" s="42">
        <f>IF(B27="",0,D$13)</f>
        <v>0</v>
      </c>
      <c r="E27" s="43"/>
      <c r="F27" s="34" t="str">
        <f t="shared" ref="F27" si="60">IF($B27="","",(D27-(E27+G27+H27)))</f>
        <v/>
      </c>
      <c r="G27" s="43"/>
      <c r="H27" s="43"/>
      <c r="I27" s="79" t="str">
        <f t="shared" ref="I27" si="61">IF(B27="","",IF((D27-E27)=0,0,ROUNDDOWN(((F27/D27)*100),3)))</f>
        <v/>
      </c>
      <c r="J27" s="95" t="str">
        <f>'１か月目'!J27</f>
        <v/>
      </c>
      <c r="K27" s="32" t="str">
        <f>IF($B27="","",'10か月目'!K27+(E27+G27+H27))</f>
        <v/>
      </c>
      <c r="L27" s="32" t="str">
        <f>IF($B27="","",'10か月目'!L27-D27)</f>
        <v/>
      </c>
      <c r="M27" s="85" t="str">
        <f t="shared" ref="M27" si="62">IF(B27="","",IF((J27-K27)=0,0,ROUNDDOWN((((O27-K27)/J27)*100),3)))</f>
        <v/>
      </c>
      <c r="N27" s="116" t="str">
        <f t="shared" ref="N27" si="63">IF(B27="","",IF(AND(M27&gt;=80,M28&gt;=80),"可","不可"))</f>
        <v/>
      </c>
      <c r="O27" s="95">
        <f>'10か月目'!O27+D27</f>
        <v>0</v>
      </c>
      <c r="P27" s="32" t="str">
        <f>IF($B27="","",'10か月目'!P27+E27)</f>
        <v/>
      </c>
      <c r="Q27" s="76" t="str">
        <f t="shared" ref="Q27" si="64">IF(B27="","",IF(O27-(K27-P27)=0,0,ROUNDDOWN(((O27-K27)/(O27-P27)*100),3)))</f>
        <v/>
      </c>
      <c r="R27" s="138" t="str">
        <f t="shared" ref="R27" si="65">IF(B27="","",IF(Q27+Q28=0,0,ROUNDDOWN((((O27-K27)+(O28-K28))/((O27-P27)+(O28-P28))*100),3)))</f>
        <v/>
      </c>
      <c r="S27" s="118"/>
      <c r="T27" s="119"/>
      <c r="U27" s="120"/>
    </row>
    <row r="28" spans="1:21" ht="9.9499999999999993" customHeight="1" x14ac:dyDescent="0.15">
      <c r="A28" s="143"/>
      <c r="B28" s="178"/>
      <c r="C28" s="109" t="s">
        <v>13</v>
      </c>
      <c r="D28" s="44">
        <f>IF(B27="",0,D$14)</f>
        <v>0</v>
      </c>
      <c r="E28" s="45"/>
      <c r="F28" s="35" t="str">
        <f t="shared" ref="F28" si="66">IF($B27="","",(D28-(E28+G28+H28)))</f>
        <v/>
      </c>
      <c r="G28" s="45"/>
      <c r="H28" s="45"/>
      <c r="I28" s="80" t="str">
        <f t="shared" ref="I28" si="67">IF(B27="","",IF((D28-E28)=0,0,ROUNDDOWN(((F28/D28)*100),3)))</f>
        <v/>
      </c>
      <c r="J28" s="94" t="str">
        <f>'１か月目'!J28</f>
        <v/>
      </c>
      <c r="K28" s="33" t="str">
        <f>IF($B27="","",'10か月目'!K28+(E28+G28+H28))</f>
        <v/>
      </c>
      <c r="L28" s="33" t="str">
        <f>IF($B27="","",'10か月目'!L28-D28)</f>
        <v/>
      </c>
      <c r="M28" s="87" t="str">
        <f t="shared" ref="M28" si="68">IF(B27="","",IF((J28-K28)=0,0,ROUNDDOWN((((O28-K28)/J28)*100),3)))</f>
        <v/>
      </c>
      <c r="N28" s="117"/>
      <c r="O28" s="94">
        <f>'10か月目'!O28+D28</f>
        <v>0</v>
      </c>
      <c r="P28" s="33" t="str">
        <f>IF($B27="","",'10か月目'!P28+E28)</f>
        <v/>
      </c>
      <c r="Q28" s="77" t="str">
        <f t="shared" ref="Q28" si="69">IF(B27="","",IF(O28-(K28-P28)=0,0,ROUNDDOWN(((O28-K28)/(O28-P28)*100),3)))</f>
        <v/>
      </c>
      <c r="R28" s="139"/>
      <c r="S28" s="121"/>
      <c r="T28" s="122"/>
      <c r="U28" s="123"/>
    </row>
    <row r="29" spans="1:21" ht="9.9499999999999993" customHeight="1" x14ac:dyDescent="0.15">
      <c r="A29" s="142">
        <v>9</v>
      </c>
      <c r="B29" s="177" t="str">
        <f>IF('１か月目'!B29=0,"",'１か月目'!B29)</f>
        <v/>
      </c>
      <c r="C29" s="108" t="s">
        <v>12</v>
      </c>
      <c r="D29" s="46">
        <f>IF(B29="",0,D$13)</f>
        <v>0</v>
      </c>
      <c r="E29" s="47"/>
      <c r="F29" s="36" t="str">
        <f t="shared" ref="F29" si="70">IF($B29="","",(D29-(E29+G29+H29)))</f>
        <v/>
      </c>
      <c r="G29" s="47"/>
      <c r="H29" s="47"/>
      <c r="I29" s="81" t="str">
        <f t="shared" ref="I29" si="71">IF(B29="","",IF((D29-E29)=0,0,ROUNDDOWN(((F29/D29)*100),3)))</f>
        <v/>
      </c>
      <c r="J29" s="95" t="str">
        <f>'１か月目'!J29</f>
        <v/>
      </c>
      <c r="K29" s="32" t="str">
        <f>IF($B29="","",'10か月目'!K29+(E29+G29+H29))</f>
        <v/>
      </c>
      <c r="L29" s="32" t="str">
        <f>IF($B29="","",'10か月目'!L29-D29)</f>
        <v/>
      </c>
      <c r="M29" s="88" t="str">
        <f t="shared" ref="M29" si="72">IF(B29="","",IF((J29-K29)=0,0,ROUNDDOWN((((O29-K29)/J29)*100),3)))</f>
        <v/>
      </c>
      <c r="N29" s="116" t="str">
        <f t="shared" ref="N29" si="73">IF(B29="","",IF(AND(M29&gt;=80,M30&gt;=80),"可","不可"))</f>
        <v/>
      </c>
      <c r="O29" s="95">
        <f>'10か月目'!O29+D29</f>
        <v>0</v>
      </c>
      <c r="P29" s="32" t="str">
        <f>IF($B29="","",'10か月目'!P29+E29)</f>
        <v/>
      </c>
      <c r="Q29" s="76" t="str">
        <f t="shared" ref="Q29" si="74">IF(B29="","",IF(O29-(K29-P29)=0,0,ROUNDDOWN(((O29-K29)/(O29-P29)*100),3)))</f>
        <v/>
      </c>
      <c r="R29" s="138" t="str">
        <f t="shared" ref="R29" si="75">IF(B29="","",IF(Q29+Q30=0,0,ROUNDDOWN((((O29-K29)+(O30-K30))/((O29-P29)+(O30-P30))*100),3)))</f>
        <v/>
      </c>
      <c r="S29" s="118"/>
      <c r="T29" s="119"/>
      <c r="U29" s="120"/>
    </row>
    <row r="30" spans="1:21" ht="9.9499999999999993" customHeight="1" x14ac:dyDescent="0.15">
      <c r="A30" s="143"/>
      <c r="B30" s="178"/>
      <c r="C30" s="18" t="s">
        <v>13</v>
      </c>
      <c r="D30" s="48">
        <f>IF(B29="",0,D$14)</f>
        <v>0</v>
      </c>
      <c r="E30" s="41"/>
      <c r="F30" s="33" t="str">
        <f t="shared" ref="F30" si="76">IF($B29="","",(D30-(E30+G30+H30)))</f>
        <v/>
      </c>
      <c r="G30" s="41"/>
      <c r="H30" s="41"/>
      <c r="I30" s="77" t="str">
        <f t="shared" ref="I30" si="77">IF(B29="","",IF((D30-E30)=0,0,ROUNDDOWN(((F30/D30)*100),3)))</f>
        <v/>
      </c>
      <c r="J30" s="94" t="str">
        <f>'１か月目'!J30</f>
        <v/>
      </c>
      <c r="K30" s="33" t="str">
        <f>IF($B29="","",'10か月目'!K30+(E30+G30+H30))</f>
        <v/>
      </c>
      <c r="L30" s="33" t="str">
        <f>IF($B29="","",'10か月目'!L30-D30)</f>
        <v/>
      </c>
      <c r="M30" s="86" t="str">
        <f t="shared" ref="M30" si="78">IF(B29="","",IF((J30-K30)=0,0,ROUNDDOWN((((O30-K30)/J30)*100),3)))</f>
        <v/>
      </c>
      <c r="N30" s="117"/>
      <c r="O30" s="94">
        <f>'10か月目'!O30+D30</f>
        <v>0</v>
      </c>
      <c r="P30" s="33" t="str">
        <f>IF($B29="","",'10か月目'!P30+E30)</f>
        <v/>
      </c>
      <c r="Q30" s="77" t="str">
        <f t="shared" ref="Q30" si="79">IF(B29="","",IF(O30-(K30-P30)=0,0,ROUNDDOWN(((O30-K30)/(O30-P30)*100),3)))</f>
        <v/>
      </c>
      <c r="R30" s="139"/>
      <c r="S30" s="121"/>
      <c r="T30" s="122"/>
      <c r="U30" s="123"/>
    </row>
    <row r="31" spans="1:21" ht="9.9499999999999993" customHeight="1" x14ac:dyDescent="0.15">
      <c r="A31" s="142">
        <v>10</v>
      </c>
      <c r="B31" s="177" t="str">
        <f>IF('１か月目'!B31=0,"",'１か月目'!B31)</f>
        <v/>
      </c>
      <c r="C31" s="20" t="s">
        <v>12</v>
      </c>
      <c r="D31" s="42">
        <f>IF(B31="",0,D$13)</f>
        <v>0</v>
      </c>
      <c r="E31" s="43"/>
      <c r="F31" s="34" t="str">
        <f t="shared" ref="F31" si="80">IF($B31="","",(D31-(E31+G31+H31)))</f>
        <v/>
      </c>
      <c r="G31" s="43"/>
      <c r="H31" s="43"/>
      <c r="I31" s="79" t="str">
        <f t="shared" ref="I31" si="81">IF(B31="","",IF((D31-E31)=0,0,ROUNDDOWN(((F31/D31)*100),3)))</f>
        <v/>
      </c>
      <c r="J31" s="95" t="str">
        <f>'１か月目'!J31</f>
        <v/>
      </c>
      <c r="K31" s="32" t="str">
        <f>IF($B31="","",'10か月目'!K31+(E31+G31+H31))</f>
        <v/>
      </c>
      <c r="L31" s="32" t="str">
        <f>IF($B31="","",'10か月目'!L31-D31)</f>
        <v/>
      </c>
      <c r="M31" s="85" t="str">
        <f t="shared" ref="M31" si="82">IF(B31="","",IF((J31-K31)=0,0,ROUNDDOWN((((O31-K31)/J31)*100),3)))</f>
        <v/>
      </c>
      <c r="N31" s="116" t="str">
        <f t="shared" ref="N31" si="83">IF(B31="","",IF(AND(M31&gt;=80,M32&gt;=80),"可","不可"))</f>
        <v/>
      </c>
      <c r="O31" s="95">
        <f>'10か月目'!O31+D31</f>
        <v>0</v>
      </c>
      <c r="P31" s="32" t="str">
        <f>IF($B31="","",'10か月目'!P31+E31)</f>
        <v/>
      </c>
      <c r="Q31" s="76" t="str">
        <f t="shared" ref="Q31" si="84">IF(B31="","",IF(O31-(K31-P31)=0,0,ROUNDDOWN(((O31-K31)/(O31-P31)*100),3)))</f>
        <v/>
      </c>
      <c r="R31" s="138" t="str">
        <f t="shared" ref="R31" si="85">IF(B31="","",IF(Q31+Q32=0,0,ROUNDDOWN((((O31-K31)+(O32-K32))/((O31-P31)+(O32-P32))*100),3)))</f>
        <v/>
      </c>
      <c r="S31" s="118"/>
      <c r="T31" s="119"/>
      <c r="U31" s="120"/>
    </row>
    <row r="32" spans="1:21" ht="9.9499999999999993" customHeight="1" x14ac:dyDescent="0.15">
      <c r="A32" s="143"/>
      <c r="B32" s="178"/>
      <c r="C32" s="109" t="s">
        <v>13</v>
      </c>
      <c r="D32" s="44">
        <f>IF(B31="",0,D$14)</f>
        <v>0</v>
      </c>
      <c r="E32" s="45"/>
      <c r="F32" s="35" t="str">
        <f t="shared" ref="F32" si="86">IF($B31="","",(D32-(E32+G32+H32)))</f>
        <v/>
      </c>
      <c r="G32" s="45"/>
      <c r="H32" s="45"/>
      <c r="I32" s="80" t="str">
        <f t="shared" ref="I32" si="87">IF(B31="","",IF((D32-E32)=0,0,ROUNDDOWN(((F32/D32)*100),3)))</f>
        <v/>
      </c>
      <c r="J32" s="94" t="str">
        <f>'１か月目'!J32</f>
        <v/>
      </c>
      <c r="K32" s="33" t="str">
        <f>IF($B31="","",'10か月目'!K32+(E32+G32+H32))</f>
        <v/>
      </c>
      <c r="L32" s="33" t="str">
        <f>IF($B31="","",'10か月目'!L32-D32)</f>
        <v/>
      </c>
      <c r="M32" s="87" t="str">
        <f t="shared" ref="M32" si="88">IF(B31="","",IF((J32-K32)=0,0,ROUNDDOWN((((O32-K32)/J32)*100),3)))</f>
        <v/>
      </c>
      <c r="N32" s="117"/>
      <c r="O32" s="94">
        <f>'10か月目'!O32+D32</f>
        <v>0</v>
      </c>
      <c r="P32" s="33" t="str">
        <f>IF($B31="","",'10か月目'!P32+E32)</f>
        <v/>
      </c>
      <c r="Q32" s="77" t="str">
        <f t="shared" ref="Q32" si="89">IF(B31="","",IF(O32-(K32-P32)=0,0,ROUNDDOWN(((O32-K32)/(O32-P32)*100),3)))</f>
        <v/>
      </c>
      <c r="R32" s="139"/>
      <c r="S32" s="121"/>
      <c r="T32" s="122"/>
      <c r="U32" s="123"/>
    </row>
    <row r="33" spans="1:21" ht="9.9499999999999993" customHeight="1" x14ac:dyDescent="0.15">
      <c r="A33" s="142">
        <v>11</v>
      </c>
      <c r="B33" s="177" t="str">
        <f>IF('１か月目'!B33=0,"",'１か月目'!B33)</f>
        <v/>
      </c>
      <c r="C33" s="108" t="s">
        <v>12</v>
      </c>
      <c r="D33" s="46">
        <f>IF(B33="",0,D$13)</f>
        <v>0</v>
      </c>
      <c r="E33" s="47"/>
      <c r="F33" s="36" t="str">
        <f t="shared" ref="F33" si="90">IF($B33="","",(D33-(E33+G33+H33)))</f>
        <v/>
      </c>
      <c r="G33" s="47"/>
      <c r="H33" s="47"/>
      <c r="I33" s="81" t="str">
        <f t="shared" ref="I33" si="91">IF(B33="","",IF((D33-E33)=0,0,ROUNDDOWN(((F33/D33)*100),3)))</f>
        <v/>
      </c>
      <c r="J33" s="95" t="str">
        <f>'１か月目'!J33</f>
        <v/>
      </c>
      <c r="K33" s="32" t="str">
        <f>IF($B33="","",'10か月目'!K33+(E33+G33+H33))</f>
        <v/>
      </c>
      <c r="L33" s="32" t="str">
        <f>IF($B33="","",'10か月目'!L33-D33)</f>
        <v/>
      </c>
      <c r="M33" s="88" t="str">
        <f t="shared" ref="M33" si="92">IF(B33="","",IF((J33-K33)=0,0,ROUNDDOWN((((O33-K33)/J33)*100),3)))</f>
        <v/>
      </c>
      <c r="N33" s="116" t="str">
        <f t="shared" ref="N33" si="93">IF(B33="","",IF(AND(M33&gt;=80,M34&gt;=80),"可","不可"))</f>
        <v/>
      </c>
      <c r="O33" s="95">
        <f>'10か月目'!O33+D33</f>
        <v>0</v>
      </c>
      <c r="P33" s="32" t="str">
        <f>IF($B33="","",'10か月目'!P33+E33)</f>
        <v/>
      </c>
      <c r="Q33" s="76" t="str">
        <f t="shared" ref="Q33" si="94">IF(B33="","",IF(O33-(K33-P33)=0,0,ROUNDDOWN(((O33-K33)/(O33-P33)*100),3)))</f>
        <v/>
      </c>
      <c r="R33" s="138" t="str">
        <f t="shared" ref="R33" si="95">IF(B33="","",IF(Q33+Q34=0,0,ROUNDDOWN((((O33-K33)+(O34-K34))/((O33-P33)+(O34-P34))*100),3)))</f>
        <v/>
      </c>
      <c r="S33" s="118"/>
      <c r="T33" s="119"/>
      <c r="U33" s="120"/>
    </row>
    <row r="34" spans="1:21" ht="9.9499999999999993" customHeight="1" x14ac:dyDescent="0.15">
      <c r="A34" s="143"/>
      <c r="B34" s="178"/>
      <c r="C34" s="18" t="s">
        <v>13</v>
      </c>
      <c r="D34" s="48">
        <f>IF(B33="",0,D$14)</f>
        <v>0</v>
      </c>
      <c r="E34" s="41"/>
      <c r="F34" s="33" t="str">
        <f t="shared" ref="F34" si="96">IF($B33="","",(D34-(E34+G34+H34)))</f>
        <v/>
      </c>
      <c r="G34" s="41"/>
      <c r="H34" s="41"/>
      <c r="I34" s="77" t="str">
        <f t="shared" ref="I34" si="97">IF(B33="","",IF((D34-E34)=0,0,ROUNDDOWN(((F34/D34)*100),3)))</f>
        <v/>
      </c>
      <c r="J34" s="94" t="str">
        <f>'１か月目'!J34</f>
        <v/>
      </c>
      <c r="K34" s="33" t="str">
        <f>IF($B33="","",'10か月目'!K34+(E34+G34+H34))</f>
        <v/>
      </c>
      <c r="L34" s="33" t="str">
        <f>IF($B33="","",'10か月目'!L34-D34)</f>
        <v/>
      </c>
      <c r="M34" s="86" t="str">
        <f t="shared" ref="M34" si="98">IF(B33="","",IF((J34-K34)=0,0,ROUNDDOWN((((O34-K34)/J34)*100),3)))</f>
        <v/>
      </c>
      <c r="N34" s="117"/>
      <c r="O34" s="94">
        <f>'10か月目'!O34+D34</f>
        <v>0</v>
      </c>
      <c r="P34" s="33" t="str">
        <f>IF($B33="","",'10か月目'!P34+E34)</f>
        <v/>
      </c>
      <c r="Q34" s="77" t="str">
        <f t="shared" ref="Q34" si="99">IF(B33="","",IF(O34-(K34-P34)=0,0,ROUNDDOWN(((O34-K34)/(O34-P34)*100),3)))</f>
        <v/>
      </c>
      <c r="R34" s="139"/>
      <c r="S34" s="121"/>
      <c r="T34" s="122"/>
      <c r="U34" s="123"/>
    </row>
    <row r="35" spans="1:21" ht="9.9499999999999993" customHeight="1" x14ac:dyDescent="0.15">
      <c r="A35" s="142">
        <v>12</v>
      </c>
      <c r="B35" s="177" t="str">
        <f>IF('１か月目'!B35=0,"",'１か月目'!B35)</f>
        <v/>
      </c>
      <c r="C35" s="20" t="s">
        <v>12</v>
      </c>
      <c r="D35" s="42">
        <f>IF(B35="",0,D$13)</f>
        <v>0</v>
      </c>
      <c r="E35" s="43"/>
      <c r="F35" s="34" t="str">
        <f t="shared" ref="F35" si="100">IF($B35="","",(D35-(E35+G35+H35)))</f>
        <v/>
      </c>
      <c r="G35" s="43"/>
      <c r="H35" s="43"/>
      <c r="I35" s="79" t="str">
        <f t="shared" ref="I35" si="101">IF(B35="","",IF((D35-E35)=0,0,ROUNDDOWN(((F35/D35)*100),3)))</f>
        <v/>
      </c>
      <c r="J35" s="95" t="str">
        <f>'１か月目'!J35</f>
        <v/>
      </c>
      <c r="K35" s="32" t="str">
        <f>IF($B35="","",'10か月目'!K35+(E35+G35+H35))</f>
        <v/>
      </c>
      <c r="L35" s="32" t="str">
        <f>IF($B35="","",'10か月目'!L35-D35)</f>
        <v/>
      </c>
      <c r="M35" s="85" t="str">
        <f t="shared" ref="M35" si="102">IF(B35="","",IF((J35-K35)=0,0,ROUNDDOWN((((O35-K35)/J35)*100),3)))</f>
        <v/>
      </c>
      <c r="N35" s="116" t="str">
        <f t="shared" ref="N35" si="103">IF(B35="","",IF(AND(M35&gt;=80,M36&gt;=80),"可","不可"))</f>
        <v/>
      </c>
      <c r="O35" s="95">
        <f>'10か月目'!O35+D35</f>
        <v>0</v>
      </c>
      <c r="P35" s="32" t="str">
        <f>IF($B35="","",'10か月目'!P35+E35)</f>
        <v/>
      </c>
      <c r="Q35" s="76" t="str">
        <f t="shared" ref="Q35" si="104">IF(B35="","",IF(O35-(K35-P35)=0,0,ROUNDDOWN(((O35-K35)/(O35-P35)*100),3)))</f>
        <v/>
      </c>
      <c r="R35" s="138" t="str">
        <f t="shared" ref="R35" si="105">IF(B35="","",IF(Q35+Q36=0,0,ROUNDDOWN((((O35-K35)+(O36-K36))/((O35-P35)+(O36-P36))*100),3)))</f>
        <v/>
      </c>
      <c r="S35" s="118"/>
      <c r="T35" s="119"/>
      <c r="U35" s="120"/>
    </row>
    <row r="36" spans="1:21" ht="9.9499999999999993" customHeight="1" x14ac:dyDescent="0.15">
      <c r="A36" s="143"/>
      <c r="B36" s="178"/>
      <c r="C36" s="109" t="s">
        <v>13</v>
      </c>
      <c r="D36" s="44">
        <f>IF(B35="",0,D$14)</f>
        <v>0</v>
      </c>
      <c r="E36" s="45"/>
      <c r="F36" s="35" t="str">
        <f t="shared" ref="F36" si="106">IF($B35="","",(D36-(E36+G36+H36)))</f>
        <v/>
      </c>
      <c r="G36" s="45"/>
      <c r="H36" s="45"/>
      <c r="I36" s="80" t="str">
        <f t="shared" ref="I36" si="107">IF(B35="","",IF((D36-E36)=0,0,ROUNDDOWN(((F36/D36)*100),3)))</f>
        <v/>
      </c>
      <c r="J36" s="94" t="str">
        <f>'１か月目'!J36</f>
        <v/>
      </c>
      <c r="K36" s="33" t="str">
        <f>IF($B35="","",'10か月目'!K36+(E36+G36+H36))</f>
        <v/>
      </c>
      <c r="L36" s="33" t="str">
        <f>IF($B35="","",'10か月目'!L36-D36)</f>
        <v/>
      </c>
      <c r="M36" s="87" t="str">
        <f t="shared" ref="M36" si="108">IF(B35="","",IF((J36-K36)=0,0,ROUNDDOWN((((O36-K36)/J36)*100),3)))</f>
        <v/>
      </c>
      <c r="N36" s="117"/>
      <c r="O36" s="94">
        <f>'10か月目'!O36+D36</f>
        <v>0</v>
      </c>
      <c r="P36" s="33" t="str">
        <f>IF($B35="","",'10か月目'!P36+E36)</f>
        <v/>
      </c>
      <c r="Q36" s="77" t="str">
        <f t="shared" ref="Q36" si="109">IF(B35="","",IF(O36-(K36-P36)=0,0,ROUNDDOWN(((O36-K36)/(O36-P36)*100),3)))</f>
        <v/>
      </c>
      <c r="R36" s="139"/>
      <c r="S36" s="121"/>
      <c r="T36" s="122"/>
      <c r="U36" s="123"/>
    </row>
    <row r="37" spans="1:21" ht="9.9499999999999993" customHeight="1" x14ac:dyDescent="0.15">
      <c r="A37" s="142">
        <v>13</v>
      </c>
      <c r="B37" s="177" t="str">
        <f>IF('１か月目'!B37=0,"",'１か月目'!B37)</f>
        <v/>
      </c>
      <c r="C37" s="108" t="s">
        <v>12</v>
      </c>
      <c r="D37" s="46">
        <f>IF(B37="",0,D$13)</f>
        <v>0</v>
      </c>
      <c r="E37" s="47"/>
      <c r="F37" s="36" t="str">
        <f t="shared" ref="F37" si="110">IF($B37="","",(D37-(E37+G37+H37)))</f>
        <v/>
      </c>
      <c r="G37" s="47"/>
      <c r="H37" s="47"/>
      <c r="I37" s="81" t="str">
        <f t="shared" ref="I37" si="111">IF(B37="","",IF((D37-E37)=0,0,ROUNDDOWN(((F37/D37)*100),3)))</f>
        <v/>
      </c>
      <c r="J37" s="95" t="str">
        <f>'１か月目'!J37</f>
        <v/>
      </c>
      <c r="K37" s="32" t="str">
        <f>IF($B37="","",'10か月目'!K37+(E37+G37+H37))</f>
        <v/>
      </c>
      <c r="L37" s="32" t="str">
        <f>IF($B37="","",'10か月目'!L37-D37)</f>
        <v/>
      </c>
      <c r="M37" s="88" t="str">
        <f t="shared" ref="M37" si="112">IF(B37="","",IF((J37-K37)=0,0,ROUNDDOWN((((O37-K37)/J37)*100),3)))</f>
        <v/>
      </c>
      <c r="N37" s="116" t="str">
        <f t="shared" ref="N37" si="113">IF(B37="","",IF(AND(M37&gt;=80,M38&gt;=80),"可","不可"))</f>
        <v/>
      </c>
      <c r="O37" s="95">
        <f>'10か月目'!O37+D37</f>
        <v>0</v>
      </c>
      <c r="P37" s="32" t="str">
        <f>IF($B37="","",'10か月目'!P37+E37)</f>
        <v/>
      </c>
      <c r="Q37" s="76" t="str">
        <f t="shared" ref="Q37" si="114">IF(B37="","",IF(O37-(K37-P37)=0,0,ROUNDDOWN(((O37-K37)/(O37-P37)*100),3)))</f>
        <v/>
      </c>
      <c r="R37" s="138" t="str">
        <f t="shared" ref="R37" si="115">IF(B37="","",IF(Q37+Q38=0,0,ROUNDDOWN((((O37-K37)+(O38-K38))/((O37-P37)+(O38-P38))*100),3)))</f>
        <v/>
      </c>
      <c r="S37" s="118"/>
      <c r="T37" s="119"/>
      <c r="U37" s="120"/>
    </row>
    <row r="38" spans="1:21" ht="9.9499999999999993" customHeight="1" x14ac:dyDescent="0.15">
      <c r="A38" s="143"/>
      <c r="B38" s="178"/>
      <c r="C38" s="18" t="s">
        <v>13</v>
      </c>
      <c r="D38" s="48">
        <f>IF(B37="",0,D$14)</f>
        <v>0</v>
      </c>
      <c r="E38" s="41"/>
      <c r="F38" s="33" t="str">
        <f t="shared" ref="F38" si="116">IF($B37="","",(D38-(E38+G38+H38)))</f>
        <v/>
      </c>
      <c r="G38" s="41"/>
      <c r="H38" s="41"/>
      <c r="I38" s="77" t="str">
        <f t="shared" ref="I38" si="117">IF(B37="","",IF((D38-E38)=0,0,ROUNDDOWN(((F38/D38)*100),3)))</f>
        <v/>
      </c>
      <c r="J38" s="94" t="str">
        <f>'１か月目'!J38</f>
        <v/>
      </c>
      <c r="K38" s="33" t="str">
        <f>IF($B37="","",'10か月目'!K38+(E38+G38+H38))</f>
        <v/>
      </c>
      <c r="L38" s="33" t="str">
        <f>IF($B37="","",'10か月目'!L38-D38)</f>
        <v/>
      </c>
      <c r="M38" s="86" t="str">
        <f t="shared" ref="M38" si="118">IF(B37="","",IF((J38-K38)=0,0,ROUNDDOWN((((O38-K38)/J38)*100),3)))</f>
        <v/>
      </c>
      <c r="N38" s="117"/>
      <c r="O38" s="94">
        <f>'10か月目'!O38+D38</f>
        <v>0</v>
      </c>
      <c r="P38" s="33" t="str">
        <f>IF($B37="","",'10か月目'!P38+E38)</f>
        <v/>
      </c>
      <c r="Q38" s="77" t="str">
        <f t="shared" ref="Q38" si="119">IF(B37="","",IF(O38-(K38-P38)=0,0,ROUNDDOWN(((O38-K38)/(O38-P38)*100),3)))</f>
        <v/>
      </c>
      <c r="R38" s="139"/>
      <c r="S38" s="121"/>
      <c r="T38" s="122"/>
      <c r="U38" s="123"/>
    </row>
    <row r="39" spans="1:21" ht="9.9499999999999993" customHeight="1" x14ac:dyDescent="0.15">
      <c r="A39" s="142">
        <v>14</v>
      </c>
      <c r="B39" s="177" t="str">
        <f>IF('１か月目'!B39=0,"",'１か月目'!B39)</f>
        <v/>
      </c>
      <c r="C39" s="20" t="s">
        <v>12</v>
      </c>
      <c r="D39" s="42">
        <f>IF(B39="",0,D$13)</f>
        <v>0</v>
      </c>
      <c r="E39" s="43"/>
      <c r="F39" s="34" t="str">
        <f t="shared" ref="F39" si="120">IF($B39="","",(D39-(E39+G39+H39)))</f>
        <v/>
      </c>
      <c r="G39" s="43"/>
      <c r="H39" s="43"/>
      <c r="I39" s="79" t="str">
        <f t="shared" ref="I39" si="121">IF(B39="","",IF((D39-E39)=0,0,ROUNDDOWN(((F39/D39)*100),3)))</f>
        <v/>
      </c>
      <c r="J39" s="95" t="str">
        <f>'１か月目'!J39</f>
        <v/>
      </c>
      <c r="K39" s="32" t="str">
        <f>IF($B39="","",'10か月目'!K39+(E39+G39+H39))</f>
        <v/>
      </c>
      <c r="L39" s="32" t="str">
        <f>IF($B39="","",'10か月目'!L39-D39)</f>
        <v/>
      </c>
      <c r="M39" s="85" t="str">
        <f t="shared" ref="M39" si="122">IF(B39="","",IF((J39-K39)=0,0,ROUNDDOWN((((O39-K39)/J39)*100),3)))</f>
        <v/>
      </c>
      <c r="N39" s="116" t="str">
        <f t="shared" ref="N39" si="123">IF(B39="","",IF(AND(M39&gt;=80,M40&gt;=80),"可","不可"))</f>
        <v/>
      </c>
      <c r="O39" s="95">
        <f>'10か月目'!O39+D39</f>
        <v>0</v>
      </c>
      <c r="P39" s="32" t="str">
        <f>IF($B39="","",'10か月目'!P39+E39)</f>
        <v/>
      </c>
      <c r="Q39" s="76" t="str">
        <f t="shared" ref="Q39" si="124">IF(B39="","",IF(O39-(K39-P39)=0,0,ROUNDDOWN(((O39-K39)/(O39-P39)*100),3)))</f>
        <v/>
      </c>
      <c r="R39" s="138" t="str">
        <f t="shared" ref="R39" si="125">IF(B39="","",IF(Q39+Q40=0,0,ROUNDDOWN((((O39-K39)+(O40-K40))/((O39-P39)+(O40-P40))*100),3)))</f>
        <v/>
      </c>
      <c r="S39" s="118"/>
      <c r="T39" s="119"/>
      <c r="U39" s="120"/>
    </row>
    <row r="40" spans="1:21" ht="9.9499999999999993" customHeight="1" x14ac:dyDescent="0.15">
      <c r="A40" s="143"/>
      <c r="B40" s="178"/>
      <c r="C40" s="109" t="s">
        <v>13</v>
      </c>
      <c r="D40" s="44">
        <f>IF(B39="",0,D$14)</f>
        <v>0</v>
      </c>
      <c r="E40" s="45"/>
      <c r="F40" s="35" t="str">
        <f t="shared" ref="F40" si="126">IF($B39="","",(D40-(E40+G40+H40)))</f>
        <v/>
      </c>
      <c r="G40" s="45"/>
      <c r="H40" s="45"/>
      <c r="I40" s="80" t="str">
        <f t="shared" ref="I40" si="127">IF(B39="","",IF((D40-E40)=0,0,ROUNDDOWN(((F40/D40)*100),3)))</f>
        <v/>
      </c>
      <c r="J40" s="94" t="str">
        <f>'１か月目'!J40</f>
        <v/>
      </c>
      <c r="K40" s="33" t="str">
        <f>IF($B39="","",'10か月目'!K40+(E40+G40+H40))</f>
        <v/>
      </c>
      <c r="L40" s="33" t="str">
        <f>IF($B39="","",'10か月目'!L40-D40)</f>
        <v/>
      </c>
      <c r="M40" s="87" t="str">
        <f t="shared" ref="M40" si="128">IF(B39="","",IF((J40-K40)=0,0,ROUNDDOWN((((O40-K40)/J40)*100),3)))</f>
        <v/>
      </c>
      <c r="N40" s="117"/>
      <c r="O40" s="94">
        <f>'10か月目'!O40+D40</f>
        <v>0</v>
      </c>
      <c r="P40" s="33" t="str">
        <f>IF($B39="","",'10か月目'!P40+E40)</f>
        <v/>
      </c>
      <c r="Q40" s="77" t="str">
        <f t="shared" ref="Q40" si="129">IF(B39="","",IF(O40-(K40-P40)=0,0,ROUNDDOWN(((O40-K40)/(O40-P40)*100),3)))</f>
        <v/>
      </c>
      <c r="R40" s="139"/>
      <c r="S40" s="121"/>
      <c r="T40" s="122"/>
      <c r="U40" s="123"/>
    </row>
    <row r="41" spans="1:21" ht="9.9499999999999993" customHeight="1" x14ac:dyDescent="0.15">
      <c r="A41" s="142">
        <v>15</v>
      </c>
      <c r="B41" s="177" t="str">
        <f>IF('１か月目'!B41=0,"",'１か月目'!B41)</f>
        <v/>
      </c>
      <c r="C41" s="20" t="s">
        <v>12</v>
      </c>
      <c r="D41" s="46">
        <f>IF(B41="",0,D$13)</f>
        <v>0</v>
      </c>
      <c r="E41" s="47"/>
      <c r="F41" s="36" t="str">
        <f t="shared" ref="F41" si="130">IF($B41="","",(D41-(E41+G41+H41)))</f>
        <v/>
      </c>
      <c r="G41" s="47"/>
      <c r="H41" s="47"/>
      <c r="I41" s="81" t="str">
        <f t="shared" ref="I41" si="131">IF(B41="","",IF((D41-E41)=0,0,ROUNDDOWN(((F41/D41)*100),3)))</f>
        <v/>
      </c>
      <c r="J41" s="95" t="str">
        <f>'１か月目'!J41</f>
        <v/>
      </c>
      <c r="K41" s="32" t="str">
        <f>IF($B41="","",'10か月目'!K41+(E41+G41+H41))</f>
        <v/>
      </c>
      <c r="L41" s="32" t="str">
        <f>IF($B41="","",'10か月目'!L41-D41)</f>
        <v/>
      </c>
      <c r="M41" s="88" t="str">
        <f t="shared" ref="M41" si="132">IF(B41="","",IF((J41-K41)=0,0,ROUNDDOWN((((O41-K41)/J41)*100),3)))</f>
        <v/>
      </c>
      <c r="N41" s="116" t="str">
        <f t="shared" ref="N41" si="133">IF(B41="","",IF(AND(M41&gt;=80,M42&gt;=80),"可","不可"))</f>
        <v/>
      </c>
      <c r="O41" s="95">
        <f>'10か月目'!O41+D41</f>
        <v>0</v>
      </c>
      <c r="P41" s="32" t="str">
        <f>IF($B41="","",'10か月目'!P41+E41)</f>
        <v/>
      </c>
      <c r="Q41" s="76" t="str">
        <f t="shared" ref="Q41" si="134">IF(B41="","",IF(O41-(K41-P41)=0,0,ROUNDDOWN(((O41-K41)/(O41-P41)*100),3)))</f>
        <v/>
      </c>
      <c r="R41" s="138" t="str">
        <f t="shared" ref="R41" si="135">IF(B41="","",IF(Q41+Q42=0,0,ROUNDDOWN((((O41-K41)+(O42-K42))/((O41-P41)+(O42-P42))*100),3)))</f>
        <v/>
      </c>
      <c r="S41" s="118"/>
      <c r="T41" s="119"/>
      <c r="U41" s="120"/>
    </row>
    <row r="42" spans="1:21" ht="9.9499999999999993" customHeight="1" x14ac:dyDescent="0.15">
      <c r="A42" s="143"/>
      <c r="B42" s="178"/>
      <c r="C42" s="109" t="s">
        <v>13</v>
      </c>
      <c r="D42" s="48">
        <f>IF(B41="",0,D$14)</f>
        <v>0</v>
      </c>
      <c r="E42" s="41"/>
      <c r="F42" s="33" t="str">
        <f t="shared" ref="F42" si="136">IF($B41="","",(D42-(E42+G42+H42)))</f>
        <v/>
      </c>
      <c r="G42" s="41"/>
      <c r="H42" s="41"/>
      <c r="I42" s="77" t="str">
        <f t="shared" ref="I42" si="137">IF(B41="","",IF((D42-E42)=0,0,ROUNDDOWN(((F42/D42)*100),3)))</f>
        <v/>
      </c>
      <c r="J42" s="94" t="str">
        <f>'１か月目'!J42</f>
        <v/>
      </c>
      <c r="K42" s="33" t="str">
        <f>IF($B41="","",'10か月目'!K42+(E42+G42+H42))</f>
        <v/>
      </c>
      <c r="L42" s="33" t="str">
        <f>IF($B41="","",'10か月目'!L42-D42)</f>
        <v/>
      </c>
      <c r="M42" s="86" t="str">
        <f t="shared" ref="M42" si="138">IF(B41="","",IF((J42-K42)=0,0,ROUNDDOWN((((O42-K42)/J42)*100),3)))</f>
        <v/>
      </c>
      <c r="N42" s="117"/>
      <c r="O42" s="94">
        <f>'10か月目'!O42+D42</f>
        <v>0</v>
      </c>
      <c r="P42" s="33" t="str">
        <f>IF($B41="","",'10か月目'!P42+E42)</f>
        <v/>
      </c>
      <c r="Q42" s="77" t="str">
        <f t="shared" ref="Q42" si="139">IF(B41="","",IF(O42-(K42-P42)=0,0,ROUNDDOWN(((O42-K42)/(O42-P42)*100),3)))</f>
        <v/>
      </c>
      <c r="R42" s="139"/>
      <c r="S42" s="121"/>
      <c r="T42" s="122"/>
      <c r="U42" s="123"/>
    </row>
    <row r="43" spans="1:21" ht="9.9499999999999993" customHeight="1" x14ac:dyDescent="0.15">
      <c r="A43" s="142">
        <v>16</v>
      </c>
      <c r="B43" s="184" t="str">
        <f>IF('１か月目'!B43=0,"",'１か月目'!B43)</f>
        <v/>
      </c>
      <c r="C43" s="21" t="s">
        <v>12</v>
      </c>
      <c r="D43" s="49">
        <f>IF(B43="",0,D$13)</f>
        <v>0</v>
      </c>
      <c r="E43" s="50"/>
      <c r="F43" s="37" t="str">
        <f t="shared" ref="F43" si="140">IF($B43="","",(D43-(E43+G43+H43)))</f>
        <v/>
      </c>
      <c r="G43" s="50"/>
      <c r="H43" s="50"/>
      <c r="I43" s="82" t="str">
        <f t="shared" ref="I43" si="141">IF(B43="","",IF((D43-E43)=0,0,ROUNDDOWN(((F43/D43)*100),3)))</f>
        <v/>
      </c>
      <c r="J43" s="95" t="str">
        <f>'１か月目'!J43</f>
        <v/>
      </c>
      <c r="K43" s="32" t="str">
        <f>IF($B43="","",'10か月目'!K43+(E43+G43+H43))</f>
        <v/>
      </c>
      <c r="L43" s="32" t="str">
        <f>IF($B43="","",'10か月目'!L43-D43)</f>
        <v/>
      </c>
      <c r="M43" s="89" t="str">
        <f t="shared" ref="M43" si="142">IF(B43="","",IF((J43-K43)=0,0,ROUNDDOWN((((O43-K43)/J43)*100),3)))</f>
        <v/>
      </c>
      <c r="N43" s="163" t="str">
        <f t="shared" ref="N43" si="143">IF(B43="","",IF(AND(M43&gt;=80,M44&gt;=80),"可","不可"))</f>
        <v/>
      </c>
      <c r="O43" s="95">
        <f>'10か月目'!O43+D43</f>
        <v>0</v>
      </c>
      <c r="P43" s="32" t="str">
        <f>IF($B43="","",'10か月目'!P43+E43)</f>
        <v/>
      </c>
      <c r="Q43" s="76" t="str">
        <f t="shared" ref="Q43" si="144">IF(B43="","",IF(O43-(K43-P43)=0,0,ROUNDDOWN(((O43-K43)/(O43-P43)*100),3)))</f>
        <v/>
      </c>
      <c r="R43" s="138" t="str">
        <f t="shared" ref="R43" si="145">IF(B43="","",IF(Q43+Q44=0,0,ROUNDDOWN((((O43-K43)+(O44-K44))/((O43-P43)+(O44-P44))*100),3)))</f>
        <v/>
      </c>
      <c r="S43" s="164"/>
      <c r="T43" s="165"/>
      <c r="U43" s="166"/>
    </row>
    <row r="44" spans="1:21" ht="9.9499999999999993" customHeight="1" x14ac:dyDescent="0.15">
      <c r="A44" s="143"/>
      <c r="B44" s="178"/>
      <c r="C44" s="109" t="s">
        <v>13</v>
      </c>
      <c r="D44" s="44">
        <f>IF(B43="",0,D$14)</f>
        <v>0</v>
      </c>
      <c r="E44" s="45"/>
      <c r="F44" s="35" t="str">
        <f t="shared" ref="F44" si="146">IF($B43="","",(D44-(E44+G44+H44)))</f>
        <v/>
      </c>
      <c r="G44" s="45"/>
      <c r="H44" s="45"/>
      <c r="I44" s="80" t="str">
        <f t="shared" ref="I44" si="147">IF(B43="","",IF((D44-E44)=0,0,ROUNDDOWN(((F44/D44)*100),3)))</f>
        <v/>
      </c>
      <c r="J44" s="94" t="str">
        <f>'１か月目'!J44</f>
        <v/>
      </c>
      <c r="K44" s="33" t="str">
        <f>IF($B43="","",'10か月目'!K44+(E44+G44+H44))</f>
        <v/>
      </c>
      <c r="L44" s="33" t="str">
        <f>IF($B43="","",'10か月目'!L44-D44)</f>
        <v/>
      </c>
      <c r="M44" s="87" t="str">
        <f t="shared" ref="M44" si="148">IF(B43="","",IF((J44-K44)=0,0,ROUNDDOWN((((O44-K44)/J44)*100),3)))</f>
        <v/>
      </c>
      <c r="N44" s="117"/>
      <c r="O44" s="94">
        <f>'10か月目'!O44+D44</f>
        <v>0</v>
      </c>
      <c r="P44" s="33" t="str">
        <f>IF($B43="","",'10か月目'!P44+E44)</f>
        <v/>
      </c>
      <c r="Q44" s="77" t="str">
        <f t="shared" ref="Q44" si="149">IF(B43="","",IF(O44-(K44-P44)=0,0,ROUNDDOWN(((O44-K44)/(O44-P44)*100),3)))</f>
        <v/>
      </c>
      <c r="R44" s="139"/>
      <c r="S44" s="121"/>
      <c r="T44" s="122"/>
      <c r="U44" s="123"/>
    </row>
    <row r="45" spans="1:21" ht="9.9499999999999993" customHeight="1" x14ac:dyDescent="0.15">
      <c r="A45" s="142">
        <v>17</v>
      </c>
      <c r="B45" s="177" t="str">
        <f>IF('１か月目'!B45=0,"",'１か月目'!B45)</f>
        <v/>
      </c>
      <c r="C45" s="108" t="s">
        <v>12</v>
      </c>
      <c r="D45" s="46">
        <f>IF(B45="",0,D$13)</f>
        <v>0</v>
      </c>
      <c r="E45" s="47"/>
      <c r="F45" s="36" t="str">
        <f t="shared" ref="F45" si="150">IF($B45="","",(D45-(E45+G45+H45)))</f>
        <v/>
      </c>
      <c r="G45" s="47"/>
      <c r="H45" s="47"/>
      <c r="I45" s="81" t="str">
        <f t="shared" ref="I45" si="151">IF(B45="","",IF((D45-E45)=0,0,ROUNDDOWN(((F45/D45)*100),3)))</f>
        <v/>
      </c>
      <c r="J45" s="95" t="str">
        <f>'１か月目'!J45</f>
        <v/>
      </c>
      <c r="K45" s="32" t="str">
        <f>IF($B45="","",'10か月目'!K45+(E45+G45+H45))</f>
        <v/>
      </c>
      <c r="L45" s="32" t="str">
        <f>IF($B45="","",'10か月目'!L45-D45)</f>
        <v/>
      </c>
      <c r="M45" s="88" t="str">
        <f t="shared" ref="M45" si="152">IF(B45="","",IF((J45-K45)=0,0,ROUNDDOWN((((O45-K45)/J45)*100),3)))</f>
        <v/>
      </c>
      <c r="N45" s="116" t="str">
        <f t="shared" ref="N45" si="153">IF(B45="","",IF(AND(M45&gt;=80,M46&gt;=80),"可","不可"))</f>
        <v/>
      </c>
      <c r="O45" s="95">
        <f>'10か月目'!O45+D45</f>
        <v>0</v>
      </c>
      <c r="P45" s="32" t="str">
        <f>IF($B45="","",'10か月目'!P45+E45)</f>
        <v/>
      </c>
      <c r="Q45" s="76" t="str">
        <f t="shared" ref="Q45" si="154">IF(B45="","",IF(O45-(K45-P45)=0,0,ROUNDDOWN(((O45-K45)/(O45-P45)*100),3)))</f>
        <v/>
      </c>
      <c r="R45" s="138" t="str">
        <f t="shared" ref="R45" si="155">IF(B45="","",IF(Q45+Q46=0,0,ROUNDDOWN((((O45-K45)+(O46-K46))/((O45-P45)+(O46-P46))*100),3)))</f>
        <v/>
      </c>
      <c r="S45" s="118"/>
      <c r="T45" s="119"/>
      <c r="U45" s="120"/>
    </row>
    <row r="46" spans="1:21" ht="9.9499999999999993" customHeight="1" x14ac:dyDescent="0.15">
      <c r="A46" s="143"/>
      <c r="B46" s="178"/>
      <c r="C46" s="18" t="s">
        <v>13</v>
      </c>
      <c r="D46" s="48">
        <f>IF(B45="",0,D$14)</f>
        <v>0</v>
      </c>
      <c r="E46" s="41"/>
      <c r="F46" s="33" t="str">
        <f t="shared" ref="F46" si="156">IF($B45="","",(D46-(E46+G46+H46)))</f>
        <v/>
      </c>
      <c r="G46" s="41"/>
      <c r="H46" s="41"/>
      <c r="I46" s="77" t="str">
        <f t="shared" ref="I46" si="157">IF(B45="","",IF((D46-E46)=0,0,ROUNDDOWN(((F46/D46)*100),3)))</f>
        <v/>
      </c>
      <c r="J46" s="94" t="str">
        <f>'１か月目'!J46</f>
        <v/>
      </c>
      <c r="K46" s="33" t="str">
        <f>IF($B45="","",'10か月目'!K46+(E46+G46+H46))</f>
        <v/>
      </c>
      <c r="L46" s="33" t="str">
        <f>IF($B45="","",'10か月目'!L46-D46)</f>
        <v/>
      </c>
      <c r="M46" s="86" t="str">
        <f t="shared" ref="M46" si="158">IF(B45="","",IF((J46-K46)=0,0,ROUNDDOWN((((O46-K46)/J46)*100),3)))</f>
        <v/>
      </c>
      <c r="N46" s="117"/>
      <c r="O46" s="94">
        <f>'10か月目'!O46+D46</f>
        <v>0</v>
      </c>
      <c r="P46" s="33" t="str">
        <f>IF($B45="","",'10か月目'!P46+E46)</f>
        <v/>
      </c>
      <c r="Q46" s="77" t="str">
        <f t="shared" ref="Q46" si="159">IF(B45="","",IF(O46-(K46-P46)=0,0,ROUNDDOWN(((O46-K46)/(O46-P46)*100),3)))</f>
        <v/>
      </c>
      <c r="R46" s="139"/>
      <c r="S46" s="121"/>
      <c r="T46" s="122"/>
      <c r="U46" s="123"/>
    </row>
    <row r="47" spans="1:21" ht="9.9499999999999993" customHeight="1" x14ac:dyDescent="0.15">
      <c r="A47" s="142">
        <v>18</v>
      </c>
      <c r="B47" s="177" t="str">
        <f>IF('１か月目'!B47=0,"",'１か月目'!B47)</f>
        <v/>
      </c>
      <c r="C47" s="20" t="s">
        <v>12</v>
      </c>
      <c r="D47" s="42">
        <f>IF(B47="",0,D$13)</f>
        <v>0</v>
      </c>
      <c r="E47" s="43"/>
      <c r="F47" s="34" t="str">
        <f t="shared" ref="F47" si="160">IF($B47="","",(D47-(E47+G47+H47)))</f>
        <v/>
      </c>
      <c r="G47" s="43"/>
      <c r="H47" s="43"/>
      <c r="I47" s="79" t="str">
        <f t="shared" ref="I47" si="161">IF(B47="","",IF((D47-E47)=0,0,ROUNDDOWN(((F47/D47)*100),3)))</f>
        <v/>
      </c>
      <c r="J47" s="95" t="str">
        <f>'１か月目'!J47</f>
        <v/>
      </c>
      <c r="K47" s="32" t="str">
        <f>IF($B47="","",'10か月目'!K47+(E47+G47+H47))</f>
        <v/>
      </c>
      <c r="L47" s="32" t="str">
        <f>IF($B47="","",'10か月目'!L47-D47)</f>
        <v/>
      </c>
      <c r="M47" s="85" t="str">
        <f t="shared" ref="M47" si="162">IF(B47="","",IF((J47-K47)=0,0,ROUNDDOWN((((O47-K47)/J47)*100),3)))</f>
        <v/>
      </c>
      <c r="N47" s="116" t="str">
        <f t="shared" ref="N47" si="163">IF(B47="","",IF(AND(M47&gt;=80,M48&gt;=80),"可","不可"))</f>
        <v/>
      </c>
      <c r="O47" s="95">
        <f>'10か月目'!O47+D47</f>
        <v>0</v>
      </c>
      <c r="P47" s="32" t="str">
        <f>IF($B47="","",'10か月目'!P47+E47)</f>
        <v/>
      </c>
      <c r="Q47" s="76" t="str">
        <f t="shared" ref="Q47" si="164">IF(B47="","",IF(O47-(K47-P47)=0,0,ROUNDDOWN(((O47-K47)/(O47-P47)*100),3)))</f>
        <v/>
      </c>
      <c r="R47" s="138" t="str">
        <f t="shared" ref="R47" si="165">IF(B47="","",IF(Q47+Q48=0,0,ROUNDDOWN((((O47-K47)+(O48-K48))/((O47-P47)+(O48-P48))*100),3)))</f>
        <v/>
      </c>
      <c r="S47" s="118"/>
      <c r="T47" s="119"/>
      <c r="U47" s="120"/>
    </row>
    <row r="48" spans="1:21" ht="9.9499999999999993" customHeight="1" x14ac:dyDescent="0.15">
      <c r="A48" s="143"/>
      <c r="B48" s="178"/>
      <c r="C48" s="109" t="s">
        <v>13</v>
      </c>
      <c r="D48" s="44">
        <f>IF(B47="",0,D$14)</f>
        <v>0</v>
      </c>
      <c r="E48" s="45"/>
      <c r="F48" s="35" t="str">
        <f t="shared" ref="F48" si="166">IF($B47="","",(D48-(E48+G48+H48)))</f>
        <v/>
      </c>
      <c r="G48" s="45"/>
      <c r="H48" s="45"/>
      <c r="I48" s="80" t="str">
        <f t="shared" ref="I48" si="167">IF(B47="","",IF((D48-E48)=0,0,ROUNDDOWN(((F48/D48)*100),3)))</f>
        <v/>
      </c>
      <c r="J48" s="94" t="str">
        <f>'１か月目'!J48</f>
        <v/>
      </c>
      <c r="K48" s="33" t="str">
        <f>IF($B47="","",'10か月目'!K48+(E48+G48+H48))</f>
        <v/>
      </c>
      <c r="L48" s="33" t="str">
        <f>IF($B47="","",'10か月目'!L48-D48)</f>
        <v/>
      </c>
      <c r="M48" s="87" t="str">
        <f t="shared" ref="M48" si="168">IF(B47="","",IF((J48-K48)=0,0,ROUNDDOWN((((O48-K48)/J48)*100),3)))</f>
        <v/>
      </c>
      <c r="N48" s="117"/>
      <c r="O48" s="94">
        <f>'10か月目'!O48+D48</f>
        <v>0</v>
      </c>
      <c r="P48" s="33" t="str">
        <f>IF($B47="","",'10か月目'!P48+E48)</f>
        <v/>
      </c>
      <c r="Q48" s="77" t="str">
        <f t="shared" ref="Q48" si="169">IF(B47="","",IF(O48-(K48-P48)=0,0,ROUNDDOWN(((O48-K48)/(O48-P48)*100),3)))</f>
        <v/>
      </c>
      <c r="R48" s="139"/>
      <c r="S48" s="121"/>
      <c r="T48" s="122"/>
      <c r="U48" s="123"/>
    </row>
    <row r="49" spans="1:21" ht="9.9499999999999993" customHeight="1" x14ac:dyDescent="0.15">
      <c r="A49" s="142">
        <v>19</v>
      </c>
      <c r="B49" s="177" t="str">
        <f>IF('１か月目'!B49=0,"",'１か月目'!B49)</f>
        <v/>
      </c>
      <c r="C49" s="108" t="s">
        <v>12</v>
      </c>
      <c r="D49" s="46">
        <f>IF(B49="",0,D$13)</f>
        <v>0</v>
      </c>
      <c r="E49" s="47"/>
      <c r="F49" s="36" t="str">
        <f t="shared" ref="F49" si="170">IF($B49="","",(D49-(E49+G49+H49)))</f>
        <v/>
      </c>
      <c r="G49" s="47"/>
      <c r="H49" s="47"/>
      <c r="I49" s="81" t="str">
        <f t="shared" ref="I49" si="171">IF(B49="","",IF((D49-E49)=0,0,ROUNDDOWN(((F49/D49)*100),3)))</f>
        <v/>
      </c>
      <c r="J49" s="95" t="str">
        <f>'１か月目'!J49</f>
        <v/>
      </c>
      <c r="K49" s="32" t="str">
        <f>IF($B49="","",'10か月目'!K49+(E49+G49+H49))</f>
        <v/>
      </c>
      <c r="L49" s="32" t="str">
        <f>IF($B49="","",'10か月目'!L49-D49)</f>
        <v/>
      </c>
      <c r="M49" s="88" t="str">
        <f t="shared" ref="M49" si="172">IF(B49="","",IF((J49-K49)=0,0,ROUNDDOWN((((O49-K49)/J49)*100),3)))</f>
        <v/>
      </c>
      <c r="N49" s="116" t="str">
        <f t="shared" ref="N49" si="173">IF(B49="","",IF(AND(M49&gt;=80,M50&gt;=80),"可","不可"))</f>
        <v/>
      </c>
      <c r="O49" s="95">
        <f>'10か月目'!O49+D49</f>
        <v>0</v>
      </c>
      <c r="P49" s="32" t="str">
        <f>IF($B49="","",'10か月目'!P49+E49)</f>
        <v/>
      </c>
      <c r="Q49" s="76" t="str">
        <f t="shared" ref="Q49" si="174">IF(B49="","",IF(O49-(K49-P49)=0,0,ROUNDDOWN(((O49-K49)/(O49-P49)*100),3)))</f>
        <v/>
      </c>
      <c r="R49" s="138" t="str">
        <f t="shared" ref="R49" si="175">IF(B49="","",IF(Q49+Q50=0,0,ROUNDDOWN((((O49-K49)+(O50-K50))/((O49-P49)+(O50-P50))*100),3)))</f>
        <v/>
      </c>
      <c r="S49" s="118"/>
      <c r="T49" s="119"/>
      <c r="U49" s="120"/>
    </row>
    <row r="50" spans="1:21" ht="9.9499999999999993" customHeight="1" x14ac:dyDescent="0.15">
      <c r="A50" s="143"/>
      <c r="B50" s="178"/>
      <c r="C50" s="18" t="s">
        <v>13</v>
      </c>
      <c r="D50" s="48">
        <f>IF(B49="",0,D$14)</f>
        <v>0</v>
      </c>
      <c r="E50" s="41"/>
      <c r="F50" s="33" t="str">
        <f t="shared" ref="F50" si="176">IF($B49="","",(D50-(E50+G50+H50)))</f>
        <v/>
      </c>
      <c r="G50" s="41"/>
      <c r="H50" s="41"/>
      <c r="I50" s="77" t="str">
        <f t="shared" ref="I50" si="177">IF(B49="","",IF((D50-E50)=0,0,ROUNDDOWN(((F50/D50)*100),3)))</f>
        <v/>
      </c>
      <c r="J50" s="94" t="str">
        <f>'１か月目'!J50</f>
        <v/>
      </c>
      <c r="K50" s="33" t="str">
        <f>IF($B49="","",'10か月目'!K50+(E50+G50+H50))</f>
        <v/>
      </c>
      <c r="L50" s="33" t="str">
        <f>IF($B49="","",'10か月目'!L50-D50)</f>
        <v/>
      </c>
      <c r="M50" s="86" t="str">
        <f t="shared" ref="M50" si="178">IF(B49="","",IF((J50-K50)=0,0,ROUNDDOWN((((O50-K50)/J50)*100),3)))</f>
        <v/>
      </c>
      <c r="N50" s="117"/>
      <c r="O50" s="94">
        <f>'10か月目'!O50+D50</f>
        <v>0</v>
      </c>
      <c r="P50" s="33" t="str">
        <f>IF($B49="","",'10か月目'!P50+E50)</f>
        <v/>
      </c>
      <c r="Q50" s="77" t="str">
        <f t="shared" ref="Q50" si="179">IF(B49="","",IF(O50-(K50-P50)=0,0,ROUNDDOWN(((O50-K50)/(O50-P50)*100),3)))</f>
        <v/>
      </c>
      <c r="R50" s="139"/>
      <c r="S50" s="121"/>
      <c r="T50" s="122"/>
      <c r="U50" s="123"/>
    </row>
    <row r="51" spans="1:21" ht="9.9499999999999993" customHeight="1" x14ac:dyDescent="0.15">
      <c r="A51" s="142">
        <v>20</v>
      </c>
      <c r="B51" s="177" t="str">
        <f>IF('１か月目'!B51=0,"",'１か月目'!B51)</f>
        <v/>
      </c>
      <c r="C51" s="20" t="s">
        <v>12</v>
      </c>
      <c r="D51" s="46">
        <f>IF(B51="",0,D$13)</f>
        <v>0</v>
      </c>
      <c r="E51" s="47"/>
      <c r="F51" s="36" t="str">
        <f t="shared" ref="F51" si="180">IF($B51="","",(D51-(E51+G51+H51)))</f>
        <v/>
      </c>
      <c r="G51" s="47"/>
      <c r="H51" s="47"/>
      <c r="I51" s="81" t="str">
        <f t="shared" ref="I51" si="181">IF(B51="","",IF((D51-E51)=0,0,ROUNDDOWN(((F51/D51)*100),3)))</f>
        <v/>
      </c>
      <c r="J51" s="95" t="str">
        <f>'１か月目'!J51</f>
        <v/>
      </c>
      <c r="K51" s="32" t="str">
        <f>IF($B51="","",'10か月目'!K51+(E51+G51+H51))</f>
        <v/>
      </c>
      <c r="L51" s="32" t="str">
        <f>IF($B51="","",'10か月目'!L51-D51)</f>
        <v/>
      </c>
      <c r="M51" s="88" t="str">
        <f t="shared" ref="M51" si="182">IF(B51="","",IF((J51-K51)=0,0,ROUNDDOWN((((O51-K51)/J51)*100),3)))</f>
        <v/>
      </c>
      <c r="N51" s="116" t="str">
        <f t="shared" ref="N51" si="183">IF(B51="","",IF(AND(M51&gt;=80,M52&gt;=80),"可","不可"))</f>
        <v/>
      </c>
      <c r="O51" s="95">
        <f>'10か月目'!O51+D51</f>
        <v>0</v>
      </c>
      <c r="P51" s="32" t="str">
        <f>IF($B51="","",'10か月目'!P51+E51)</f>
        <v/>
      </c>
      <c r="Q51" s="76" t="str">
        <f t="shared" ref="Q51" si="184">IF(B51="","",IF(O51-(K51-P51)=0,0,ROUNDDOWN(((O51-K51)/(O51-P51)*100),3)))</f>
        <v/>
      </c>
      <c r="R51" s="138" t="str">
        <f t="shared" ref="R51" si="185">IF(B51="","",IF(Q51+Q52=0,0,ROUNDDOWN((((O51-K51)+(O52-K52))/((O51-P51)+(O52-P52))*100),3)))</f>
        <v/>
      </c>
      <c r="S51" s="118"/>
      <c r="T51" s="119"/>
      <c r="U51" s="120"/>
    </row>
    <row r="52" spans="1:21" ht="9.9499999999999993" customHeight="1" x14ac:dyDescent="0.15">
      <c r="A52" s="143"/>
      <c r="B52" s="178"/>
      <c r="C52" s="109" t="s">
        <v>13</v>
      </c>
      <c r="D52" s="48">
        <f>IF(B51="",0,D$14)</f>
        <v>0</v>
      </c>
      <c r="E52" s="19"/>
      <c r="F52" s="33" t="str">
        <f t="shared" ref="F52" si="186">IF($B51="","",(D52-(E52+G52+H52)))</f>
        <v/>
      </c>
      <c r="G52" s="19"/>
      <c r="H52" s="19"/>
      <c r="I52" s="83" t="str">
        <f t="shared" ref="I52" si="187">IF(B51="","",IF((D52-E52)=0,0,ROUNDDOWN(((F52/D52)*100),3)))</f>
        <v/>
      </c>
      <c r="J52" s="94" t="str">
        <f>'１か月目'!J52</f>
        <v/>
      </c>
      <c r="K52" s="33" t="str">
        <f>IF($B51="","",'10か月目'!K52+(E52+G52+H52))</f>
        <v/>
      </c>
      <c r="L52" s="33" t="str">
        <f>IF($B51="","",'10か月目'!L52-D52)</f>
        <v/>
      </c>
      <c r="M52" s="90" t="str">
        <f t="shared" ref="M52" si="188">IF(B51="","",IF((J52-K52)=0,0,ROUNDDOWN((((O52-K52)/J52)*100),3)))</f>
        <v/>
      </c>
      <c r="N52" s="117"/>
      <c r="O52" s="94">
        <f>'10か月目'!O52+D52</f>
        <v>0</v>
      </c>
      <c r="P52" s="33" t="str">
        <f>IF($B51="","",'10か月目'!P52+E52)</f>
        <v/>
      </c>
      <c r="Q52" s="77" t="str">
        <f t="shared" ref="Q52" si="189">IF(B51="","",IF(O52-(K52-P52)=0,0,ROUNDDOWN(((O52-K52)/(O52-P52)*100),3)))</f>
        <v/>
      </c>
      <c r="R52" s="139"/>
      <c r="S52" s="121"/>
      <c r="T52" s="122"/>
      <c r="U52" s="123"/>
    </row>
    <row r="53" spans="1:21" ht="11.1" customHeight="1" x14ac:dyDescent="0.15">
      <c r="A53" s="28" t="s">
        <v>42</v>
      </c>
      <c r="B53" s="28"/>
      <c r="C53" s="29"/>
      <c r="D53" s="29"/>
      <c r="E53" s="29"/>
      <c r="F53" s="29"/>
      <c r="G53" s="29"/>
      <c r="H53" s="29"/>
      <c r="I53" s="29"/>
      <c r="J53" s="29"/>
      <c r="K53" s="29"/>
      <c r="L53" s="29"/>
      <c r="M53" s="29"/>
      <c r="N53" s="29"/>
      <c r="O53" s="29"/>
      <c r="P53" s="29"/>
      <c r="Q53" s="29"/>
      <c r="R53" s="29"/>
      <c r="S53" s="29"/>
      <c r="T53" s="29"/>
      <c r="U53" s="107" t="s">
        <v>14</v>
      </c>
    </row>
    <row r="54" spans="1:21" ht="11.1" customHeight="1" x14ac:dyDescent="0.15">
      <c r="A54" s="28" t="s">
        <v>41</v>
      </c>
      <c r="B54" s="28"/>
      <c r="C54" s="29"/>
      <c r="D54" s="29"/>
      <c r="E54" s="29"/>
      <c r="F54" s="29"/>
      <c r="G54" s="29"/>
      <c r="H54" s="29"/>
      <c r="I54" s="29"/>
      <c r="J54" s="29"/>
      <c r="K54" s="29"/>
      <c r="L54" s="29"/>
      <c r="M54" s="29"/>
      <c r="N54" s="29"/>
      <c r="O54" s="29"/>
      <c r="P54" s="29"/>
      <c r="Q54" s="29"/>
      <c r="R54" s="29"/>
      <c r="S54" s="29"/>
      <c r="T54" s="29"/>
      <c r="U54" s="29"/>
    </row>
    <row r="55" spans="1:21" ht="11.1" customHeight="1" x14ac:dyDescent="0.15">
      <c r="A55" s="28" t="s">
        <v>40</v>
      </c>
      <c r="B55" s="28"/>
      <c r="C55" s="29"/>
      <c r="D55" s="29"/>
      <c r="E55" s="29"/>
      <c r="F55" s="29"/>
      <c r="G55" s="29"/>
      <c r="H55" s="29"/>
      <c r="I55" s="29"/>
      <c r="J55" s="29"/>
      <c r="K55" s="29"/>
      <c r="L55" s="29"/>
      <c r="M55" s="29"/>
      <c r="N55" s="29"/>
      <c r="O55" s="29"/>
      <c r="P55" s="29"/>
      <c r="Q55" s="29"/>
      <c r="R55" s="29"/>
      <c r="S55" s="29"/>
      <c r="T55" s="29"/>
      <c r="U55" s="29"/>
    </row>
    <row r="56" spans="1:21" ht="11.1" customHeight="1" x14ac:dyDescent="0.15">
      <c r="A56" s="28" t="s">
        <v>44</v>
      </c>
    </row>
  </sheetData>
  <sheetProtection sheet="1" selectLockedCells="1"/>
  <mergeCells count="117">
    <mergeCell ref="A1:U2"/>
    <mergeCell ref="D4:J4"/>
    <mergeCell ref="O4:U4"/>
    <mergeCell ref="D5:F5"/>
    <mergeCell ref="H5:J5"/>
    <mergeCell ref="O5:U5"/>
    <mergeCell ref="S11:U12"/>
    <mergeCell ref="A13:A14"/>
    <mergeCell ref="B13:B14"/>
    <mergeCell ref="N13:N14"/>
    <mergeCell ref="R13:R14"/>
    <mergeCell ref="S13:U14"/>
    <mergeCell ref="D6:F6"/>
    <mergeCell ref="G6:J6"/>
    <mergeCell ref="S7:U7"/>
    <mergeCell ref="A10:A12"/>
    <mergeCell ref="B10:B12"/>
    <mergeCell ref="C10:C12"/>
    <mergeCell ref="D10:I10"/>
    <mergeCell ref="J10:N10"/>
    <mergeCell ref="S10:U10"/>
    <mergeCell ref="A15:A16"/>
    <mergeCell ref="B15:B16"/>
    <mergeCell ref="N15:N16"/>
    <mergeCell ref="R15:R16"/>
    <mergeCell ref="S15:U16"/>
    <mergeCell ref="A17:A18"/>
    <mergeCell ref="B17:B18"/>
    <mergeCell ref="N17:N18"/>
    <mergeCell ref="R17:R18"/>
    <mergeCell ref="S17:U18"/>
    <mergeCell ref="A19:A20"/>
    <mergeCell ref="B19:B20"/>
    <mergeCell ref="N19:N20"/>
    <mergeCell ref="R19:R20"/>
    <mergeCell ref="S19:U20"/>
    <mergeCell ref="A21:A22"/>
    <mergeCell ref="B21:B22"/>
    <mergeCell ref="N21:N22"/>
    <mergeCell ref="R21:R22"/>
    <mergeCell ref="S21:U22"/>
    <mergeCell ref="A23:A24"/>
    <mergeCell ref="B23:B24"/>
    <mergeCell ref="N23:N24"/>
    <mergeCell ref="R23:R24"/>
    <mergeCell ref="S23:U24"/>
    <mergeCell ref="A25:A26"/>
    <mergeCell ref="B25:B26"/>
    <mergeCell ref="N25:N26"/>
    <mergeCell ref="R25:R26"/>
    <mergeCell ref="S25:U26"/>
    <mergeCell ref="A27:A28"/>
    <mergeCell ref="B27:B28"/>
    <mergeCell ref="N27:N28"/>
    <mergeCell ref="R27:R28"/>
    <mergeCell ref="S27:U28"/>
    <mergeCell ref="A29:A30"/>
    <mergeCell ref="B29:B30"/>
    <mergeCell ref="N29:N30"/>
    <mergeCell ref="R29:R30"/>
    <mergeCell ref="S29:U30"/>
    <mergeCell ref="A31:A32"/>
    <mergeCell ref="B31:B32"/>
    <mergeCell ref="N31:N32"/>
    <mergeCell ref="R31:R32"/>
    <mergeCell ref="S31:U32"/>
    <mergeCell ref="A33:A34"/>
    <mergeCell ref="B33:B34"/>
    <mergeCell ref="N33:N34"/>
    <mergeCell ref="R33:R34"/>
    <mergeCell ref="S33:U34"/>
    <mergeCell ref="A35:A36"/>
    <mergeCell ref="B35:B36"/>
    <mergeCell ref="N35:N36"/>
    <mergeCell ref="R35:R36"/>
    <mergeCell ref="S35:U36"/>
    <mergeCell ref="A37:A38"/>
    <mergeCell ref="B37:B38"/>
    <mergeCell ref="N37:N38"/>
    <mergeCell ref="R37:R38"/>
    <mergeCell ref="S37:U38"/>
    <mergeCell ref="R45:R46"/>
    <mergeCell ref="S45:U46"/>
    <mergeCell ref="A39:A40"/>
    <mergeCell ref="B39:B40"/>
    <mergeCell ref="N39:N40"/>
    <mergeCell ref="R39:R40"/>
    <mergeCell ref="S39:U40"/>
    <mergeCell ref="A41:A42"/>
    <mergeCell ref="B41:B42"/>
    <mergeCell ref="N41:N42"/>
    <mergeCell ref="R41:R42"/>
    <mergeCell ref="S41:U42"/>
    <mergeCell ref="A51:A52"/>
    <mergeCell ref="B51:B52"/>
    <mergeCell ref="N51:N52"/>
    <mergeCell ref="R51:R52"/>
    <mergeCell ref="S51:U52"/>
    <mergeCell ref="O10:R10"/>
    <mergeCell ref="A47:A48"/>
    <mergeCell ref="B47:B48"/>
    <mergeCell ref="N47:N48"/>
    <mergeCell ref="R47:R48"/>
    <mergeCell ref="S47:U48"/>
    <mergeCell ref="A49:A50"/>
    <mergeCell ref="B49:B50"/>
    <mergeCell ref="N49:N50"/>
    <mergeCell ref="R49:R50"/>
    <mergeCell ref="S49:U50"/>
    <mergeCell ref="A43:A44"/>
    <mergeCell ref="B43:B44"/>
    <mergeCell ref="N43:N44"/>
    <mergeCell ref="R43:R44"/>
    <mergeCell ref="S43:U44"/>
    <mergeCell ref="A45:A46"/>
    <mergeCell ref="B45:B46"/>
    <mergeCell ref="N45:N46"/>
  </mergeCells>
  <phoneticPr fontId="26"/>
  <dataValidations count="1">
    <dataValidation type="whole" imeMode="off" operator="greaterThanOrEqual" allowBlank="1" showInputMessage="1" showErrorMessage="1" error="数字で入力してください" sqref="G13:H52 D13:E52" xr:uid="{A05841FB-5D5D-427B-B666-E72747AD7BF8}">
      <formula1>0</formula1>
    </dataValidation>
  </dataValidations>
  <printOptions horizontalCentered="1" verticalCentered="1"/>
  <pageMargins left="0.39370078740157483" right="0.39370078740157483" top="0.39370078740157483" bottom="0.39370078740157483" header="0.31496062992125984" footer="0.31496062992125984"/>
  <pageSetup paperSize="9" orientation="landscape" r:id="rId1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A0E167-CEA5-40FA-BD25-64DAB8264977}">
  <sheetPr>
    <tabColor theme="4" tint="0.59999389629810485"/>
  </sheetPr>
  <dimension ref="A1:U56"/>
  <sheetViews>
    <sheetView zoomScaleNormal="100" zoomScaleSheetLayoutView="100" workbookViewId="0">
      <selection activeCell="D13" sqref="D13"/>
    </sheetView>
  </sheetViews>
  <sheetFormatPr defaultRowHeight="13.5" x14ac:dyDescent="0.15"/>
  <cols>
    <col min="1" max="1" width="3.625" style="1" customWidth="1"/>
    <col min="2" max="2" width="12.625" style="1" customWidth="1"/>
    <col min="3" max="3" width="5.625" style="1" customWidth="1"/>
    <col min="4" max="21" width="6.625" style="1" customWidth="1"/>
    <col min="22" max="16384" width="9" style="1"/>
  </cols>
  <sheetData>
    <row r="1" spans="1:21" ht="12" customHeight="1" x14ac:dyDescent="0.15">
      <c r="A1" s="185" t="s">
        <v>9</v>
      </c>
      <c r="B1" s="185"/>
      <c r="C1" s="185"/>
      <c r="D1" s="185"/>
      <c r="E1" s="185"/>
      <c r="F1" s="185"/>
      <c r="G1" s="185"/>
      <c r="H1" s="185"/>
      <c r="I1" s="185"/>
      <c r="J1" s="185"/>
      <c r="K1" s="185"/>
      <c r="L1" s="185"/>
      <c r="M1" s="185"/>
      <c r="N1" s="185"/>
      <c r="O1" s="185"/>
      <c r="P1" s="185"/>
      <c r="Q1" s="185"/>
      <c r="R1" s="185"/>
      <c r="S1" s="185"/>
      <c r="T1" s="185"/>
      <c r="U1" s="185"/>
    </row>
    <row r="2" spans="1:21" ht="12" customHeight="1" x14ac:dyDescent="0.15">
      <c r="A2" s="185"/>
      <c r="B2" s="185"/>
      <c r="C2" s="185"/>
      <c r="D2" s="185"/>
      <c r="E2" s="185"/>
      <c r="F2" s="185"/>
      <c r="G2" s="185"/>
      <c r="H2" s="185"/>
      <c r="I2" s="185"/>
      <c r="J2" s="185"/>
      <c r="K2" s="185"/>
      <c r="L2" s="185"/>
      <c r="M2" s="185"/>
      <c r="N2" s="185"/>
      <c r="O2" s="185"/>
      <c r="P2" s="185"/>
      <c r="Q2" s="185"/>
      <c r="R2" s="185"/>
      <c r="S2" s="185"/>
      <c r="T2" s="185"/>
      <c r="U2" s="185"/>
    </row>
    <row r="3" spans="1:21" ht="6" customHeight="1" x14ac:dyDescent="0.15"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3"/>
      <c r="Q3" s="22"/>
      <c r="R3" s="22"/>
      <c r="S3" s="4"/>
      <c r="T3" s="4"/>
      <c r="U3" s="4"/>
    </row>
    <row r="4" spans="1:21" ht="12" customHeight="1" x14ac:dyDescent="0.15">
      <c r="B4" s="26" t="s">
        <v>22</v>
      </c>
      <c r="C4" s="56" t="s">
        <v>8</v>
      </c>
      <c r="D4" s="186" t="str">
        <f>IF('１か月目'!D4="","",'１か月目'!D4)</f>
        <v/>
      </c>
      <c r="E4" s="186"/>
      <c r="F4" s="186"/>
      <c r="G4" s="186"/>
      <c r="H4" s="186"/>
      <c r="I4" s="186"/>
      <c r="J4" s="186"/>
      <c r="K4" s="4"/>
      <c r="O4" s="174" t="str">
        <f>'１か月目'!O4:U4</f>
        <v>委託先名：</v>
      </c>
      <c r="P4" s="175"/>
      <c r="Q4" s="175"/>
      <c r="R4" s="175"/>
      <c r="S4" s="175"/>
      <c r="T4" s="175"/>
      <c r="U4" s="176"/>
    </row>
    <row r="5" spans="1:21" ht="12" customHeight="1" x14ac:dyDescent="0.15">
      <c r="B5" s="27" t="s">
        <v>21</v>
      </c>
      <c r="C5" s="23" t="s">
        <v>8</v>
      </c>
      <c r="D5" s="187" t="str">
        <f>IF('１か月目'!D5="","",'１か月目'!D5)</f>
        <v/>
      </c>
      <c r="E5" s="187"/>
      <c r="F5" s="187"/>
      <c r="G5" s="61" t="s">
        <v>7</v>
      </c>
      <c r="H5" s="187" t="str">
        <f>IF('１か月目'!H5="","",'１か月目'!H5)</f>
        <v/>
      </c>
      <c r="I5" s="187"/>
      <c r="J5" s="187"/>
      <c r="K5" s="4"/>
      <c r="O5" s="113" t="s">
        <v>26</v>
      </c>
      <c r="P5" s="114"/>
      <c r="Q5" s="114"/>
      <c r="R5" s="114"/>
      <c r="S5" s="114"/>
      <c r="T5" s="114"/>
      <c r="U5" s="115"/>
    </row>
    <row r="6" spans="1:21" ht="12" customHeight="1" x14ac:dyDescent="0.15">
      <c r="B6" s="27" t="s">
        <v>30</v>
      </c>
      <c r="C6" s="23" t="s">
        <v>8</v>
      </c>
      <c r="D6" s="154" t="e">
        <f ca="1">IF(MONTH(D5)+(K6-1)&lt;=12,MONTH(D5)+(K6-1),MONTH(D5)+(K6-1)-12)</f>
        <v>#VALUE!</v>
      </c>
      <c r="E6" s="154"/>
      <c r="F6" s="154"/>
      <c r="G6" s="158" t="e">
        <f ca="1">IF(D6="","","("&amp;IF(K6&gt;=10,"","　")&amp;K6&amp;"か月目／"&amp;IF(L6&gt;=10,"","　")&amp;L6&amp;"か月)")</f>
        <v>#VALUE!</v>
      </c>
      <c r="H6" s="158"/>
      <c r="I6" s="158"/>
      <c r="J6" s="158"/>
      <c r="K6" s="15">
        <f ca="1">VALUE(IF(LEFT(RIGHT(CELL("filename",$A$1),LEN(CELL("filename",$A$1))-FIND("か月目",CELL("filename",$A$1))+3),1)="]",MID(RIGHT(CELL("filename",$A$1),LEN(CELL("filename",$A$1))-FIND("か月目",CELL("filename",$A$1))+3),2,1),LEFT(RIGHT(CELL("filename",$A$1),LEN(CELL("filename",$A$1))-FIND("か月目",CELL("filename",$A$1))+3),2)))</f>
        <v>12</v>
      </c>
      <c r="L6" s="14" t="e">
        <f>IF(MONTH(D5)&lt;=MONTH(H5),MONTH(H5)-MONTH(D5)+1,24-MONTH(D5)+1+MONTH(H5))</f>
        <v>#VALUE!</v>
      </c>
      <c r="M6" s="14"/>
      <c r="N6" s="14"/>
      <c r="O6" s="24"/>
      <c r="P6" s="25"/>
      <c r="Q6" s="25"/>
      <c r="R6" s="25"/>
      <c r="S6" s="25"/>
      <c r="T6" s="25"/>
      <c r="U6" s="25"/>
    </row>
    <row r="7" spans="1:21" ht="12" customHeight="1" x14ac:dyDescent="0.15">
      <c r="B7" s="8"/>
      <c r="C7" s="8"/>
      <c r="D7" s="9"/>
      <c r="E7" s="9"/>
      <c r="F7" s="12"/>
      <c r="G7" s="12"/>
      <c r="H7" s="12"/>
      <c r="I7" s="11"/>
      <c r="J7" s="11"/>
      <c r="K7" s="11"/>
      <c r="L7" s="11"/>
      <c r="M7" s="11"/>
      <c r="N7" s="6"/>
      <c r="O7" s="7"/>
      <c r="P7" s="24"/>
      <c r="Q7" s="24"/>
      <c r="R7" s="24"/>
      <c r="S7" s="159" t="s">
        <v>46</v>
      </c>
      <c r="T7" s="160"/>
      <c r="U7" s="161"/>
    </row>
    <row r="8" spans="1:21" ht="3" customHeight="1" x14ac:dyDescent="0.15">
      <c r="B8" s="8"/>
      <c r="C8" s="8"/>
      <c r="D8" s="9"/>
      <c r="E8" s="9"/>
      <c r="F8" s="10"/>
      <c r="G8" s="10"/>
      <c r="H8" s="10"/>
      <c r="I8" s="8"/>
      <c r="J8" s="8"/>
      <c r="K8" s="8"/>
      <c r="L8" s="8"/>
      <c r="M8" s="8"/>
      <c r="N8" s="4"/>
      <c r="R8" s="63"/>
    </row>
    <row r="9" spans="1:21" ht="3" customHeight="1" x14ac:dyDescent="0.15"/>
    <row r="10" spans="1:21" ht="11.1" customHeight="1" x14ac:dyDescent="0.15">
      <c r="A10" s="179" t="s">
        <v>25</v>
      </c>
      <c r="B10" s="179" t="s">
        <v>10</v>
      </c>
      <c r="C10" s="181" t="s">
        <v>11</v>
      </c>
      <c r="D10" s="183" t="s">
        <v>5</v>
      </c>
      <c r="E10" s="179"/>
      <c r="F10" s="179"/>
      <c r="G10" s="179"/>
      <c r="H10" s="179"/>
      <c r="I10" s="181"/>
      <c r="J10" s="133" t="s">
        <v>37</v>
      </c>
      <c r="K10" s="134"/>
      <c r="L10" s="134"/>
      <c r="M10" s="134"/>
      <c r="N10" s="135"/>
      <c r="O10" s="171" t="s">
        <v>18</v>
      </c>
      <c r="P10" s="172"/>
      <c r="Q10" s="172"/>
      <c r="R10" s="173"/>
      <c r="S10" s="130" t="s">
        <v>6</v>
      </c>
      <c r="T10" s="131"/>
      <c r="U10" s="132"/>
    </row>
    <row r="11" spans="1:21" ht="11.1" customHeight="1" x14ac:dyDescent="0.15">
      <c r="A11" s="179"/>
      <c r="B11" s="179"/>
      <c r="C11" s="181"/>
      <c r="D11" s="98" t="s">
        <v>0</v>
      </c>
      <c r="E11" s="99" t="s">
        <v>15</v>
      </c>
      <c r="F11" s="99" t="s">
        <v>1</v>
      </c>
      <c r="G11" s="99" t="s">
        <v>2</v>
      </c>
      <c r="H11" s="99" t="s">
        <v>3</v>
      </c>
      <c r="I11" s="62" t="s">
        <v>4</v>
      </c>
      <c r="J11" s="57" t="s">
        <v>38</v>
      </c>
      <c r="K11" s="59" t="s">
        <v>24</v>
      </c>
      <c r="L11" s="59" t="s">
        <v>39</v>
      </c>
      <c r="M11" s="59" t="s">
        <v>4</v>
      </c>
      <c r="N11" s="96" t="s">
        <v>16</v>
      </c>
      <c r="O11" s="57" t="s">
        <v>17</v>
      </c>
      <c r="P11" s="99" t="s">
        <v>29</v>
      </c>
      <c r="Q11" s="102" t="s">
        <v>4</v>
      </c>
      <c r="R11" s="106"/>
      <c r="S11" s="124" t="s">
        <v>45</v>
      </c>
      <c r="T11" s="125"/>
      <c r="U11" s="126"/>
    </row>
    <row r="12" spans="1:21" ht="11.1" customHeight="1" thickBot="1" x14ac:dyDescent="0.2">
      <c r="A12" s="180"/>
      <c r="B12" s="180"/>
      <c r="C12" s="182"/>
      <c r="D12" s="100" t="s">
        <v>19</v>
      </c>
      <c r="E12" s="101" t="s">
        <v>19</v>
      </c>
      <c r="F12" s="101" t="s">
        <v>20</v>
      </c>
      <c r="G12" s="101" t="s">
        <v>19</v>
      </c>
      <c r="H12" s="101" t="s">
        <v>19</v>
      </c>
      <c r="I12" s="78" t="s">
        <v>35</v>
      </c>
      <c r="J12" s="58" t="s">
        <v>19</v>
      </c>
      <c r="K12" s="60" t="s">
        <v>23</v>
      </c>
      <c r="L12" s="60" t="s">
        <v>19</v>
      </c>
      <c r="M12" s="84" t="s">
        <v>35</v>
      </c>
      <c r="N12" s="97" t="s">
        <v>36</v>
      </c>
      <c r="O12" s="58" t="s">
        <v>19</v>
      </c>
      <c r="P12" s="101" t="s">
        <v>19</v>
      </c>
      <c r="Q12" s="84" t="s">
        <v>35</v>
      </c>
      <c r="R12" s="105" t="s">
        <v>43</v>
      </c>
      <c r="S12" s="127"/>
      <c r="T12" s="128"/>
      <c r="U12" s="129"/>
    </row>
    <row r="13" spans="1:21" ht="9.75" customHeight="1" thickTop="1" x14ac:dyDescent="0.15">
      <c r="A13" s="142">
        <v>1</v>
      </c>
      <c r="B13" s="184" t="str">
        <f>IF('１か月目'!B13=0,"",'１か月目'!B13)</f>
        <v>z</v>
      </c>
      <c r="C13" s="17" t="s">
        <v>12</v>
      </c>
      <c r="D13" s="38"/>
      <c r="E13" s="39"/>
      <c r="F13" s="32">
        <f t="shared" ref="F13" si="0">IF($B13="","",(D13-(E13+G13+H13)))</f>
        <v>0</v>
      </c>
      <c r="G13" s="39"/>
      <c r="H13" s="39"/>
      <c r="I13" s="91">
        <f>IF(B13="","",IF((D13-E13)=0,0,ROUNDDOWN(((F13/D13)*100),3)))</f>
        <v>0</v>
      </c>
      <c r="J13" s="93">
        <f>'１か月目'!J13</f>
        <v>0</v>
      </c>
      <c r="K13" s="32">
        <f>IF($B13="","",'11か月目'!K13+(E13+G13+H13))</f>
        <v>0</v>
      </c>
      <c r="L13" s="32">
        <f>IF($B13="","",'11か月目'!L13-D13)</f>
        <v>0</v>
      </c>
      <c r="M13" s="85">
        <f>IF(B13="","",IF((J13-K13)=0,0,ROUNDDOWN((((O13-K13)/J13)*100),3)))</f>
        <v>0</v>
      </c>
      <c r="N13" s="163" t="str">
        <f>IF(B13="","",IF(AND(M13&gt;=80,M14&gt;=80),"可","不可"))</f>
        <v>不可</v>
      </c>
      <c r="O13" s="93">
        <f>'11か月目'!O13+D13</f>
        <v>0</v>
      </c>
      <c r="P13" s="32">
        <f>IF($B13="","",'11か月目'!P13+E13)</f>
        <v>0</v>
      </c>
      <c r="Q13" s="76">
        <f>IF(B13="","",IF(O13-(K13-P13)=0,0,ROUNDDOWN(((O13-K13)/(O13-P13)*100),3)))</f>
        <v>0</v>
      </c>
      <c r="R13" s="136">
        <f>IF(B13="","",IF(Q13+Q14=0,0,ROUNDDOWN((((O13-K13)+(O14-K14))/((O13-P13)+(O14-P14))*100),3)))</f>
        <v>0</v>
      </c>
      <c r="S13" s="167"/>
      <c r="T13" s="165"/>
      <c r="U13" s="166"/>
    </row>
    <row r="14" spans="1:21" ht="9.9499999999999993" customHeight="1" x14ac:dyDescent="0.15">
      <c r="A14" s="143"/>
      <c r="B14" s="178"/>
      <c r="C14" s="18" t="s">
        <v>13</v>
      </c>
      <c r="D14" s="40"/>
      <c r="E14" s="41"/>
      <c r="F14" s="33">
        <f t="shared" ref="F14" si="1">IF($B13="","",(D14-(E14+G14+H14)))</f>
        <v>0</v>
      </c>
      <c r="G14" s="41"/>
      <c r="H14" s="41"/>
      <c r="I14" s="92">
        <f>IF(B13="","",IF((D14-E14)=0,0,ROUNDDOWN(((F14/D14)*100),3)))</f>
        <v>0</v>
      </c>
      <c r="J14" s="94">
        <f>'１か月目'!J14</f>
        <v>0</v>
      </c>
      <c r="K14" s="33">
        <f>IF($B13="","",'11か月目'!K14+(E14+G14+H14))</f>
        <v>0</v>
      </c>
      <c r="L14" s="33">
        <f>IF($B13="","",'11か月目'!L14-D14)</f>
        <v>0</v>
      </c>
      <c r="M14" s="86">
        <f>IF(B13="","",IF((J14-K14)=0,0,ROUNDDOWN((((O14-K14)/J14)*100),3)))</f>
        <v>0</v>
      </c>
      <c r="N14" s="117"/>
      <c r="O14" s="94">
        <f>'11か月目'!O14+D14</f>
        <v>0</v>
      </c>
      <c r="P14" s="33">
        <f>IF($B13="","",'11か月目'!P14+E14)</f>
        <v>0</v>
      </c>
      <c r="Q14" s="77">
        <f>IF(B13="","",IF(O14-(K14-P14)=0,0,ROUNDDOWN(((O14-K14)/(O14-P14)*100),3)))</f>
        <v>0</v>
      </c>
      <c r="R14" s="137"/>
      <c r="S14" s="121"/>
      <c r="T14" s="122"/>
      <c r="U14" s="123"/>
    </row>
    <row r="15" spans="1:21" ht="9.9499999999999993" customHeight="1" x14ac:dyDescent="0.15">
      <c r="A15" s="142">
        <v>2</v>
      </c>
      <c r="B15" s="177" t="str">
        <f>IF('１か月目'!B15=0,"",'１か月目'!B15)</f>
        <v>z</v>
      </c>
      <c r="C15" s="20" t="s">
        <v>12</v>
      </c>
      <c r="D15" s="42">
        <f>IF(B15="",0,D$13)</f>
        <v>0</v>
      </c>
      <c r="E15" s="43"/>
      <c r="F15" s="34">
        <f t="shared" ref="F15" si="2">IF($B15="","",(D15-(E15+G15+H15)))</f>
        <v>0</v>
      </c>
      <c r="G15" s="43"/>
      <c r="H15" s="43"/>
      <c r="I15" s="79">
        <f t="shared" ref="I15" si="3">IF(B15="","",IF((D15-E15)=0,0,ROUNDDOWN(((F15/D15)*100),3)))</f>
        <v>0</v>
      </c>
      <c r="J15" s="95">
        <f>'１か月目'!J15</f>
        <v>0</v>
      </c>
      <c r="K15" s="32">
        <f>IF($B15="","",'11か月目'!K15+(E15+G15+H15))</f>
        <v>0</v>
      </c>
      <c r="L15" s="32">
        <f>IF($B15="","",'11か月目'!L15-D15)</f>
        <v>0</v>
      </c>
      <c r="M15" s="85">
        <f t="shared" ref="M15" si="4">IF(B15="","",IF((J15-K15)=0,0,ROUNDDOWN((((O15-K15)/J15)*100),3)))</f>
        <v>0</v>
      </c>
      <c r="N15" s="116" t="str">
        <f t="shared" ref="N15" si="5">IF(B15="","",IF(AND(M15&gt;=80,M16&gt;=80),"可","不可"))</f>
        <v>不可</v>
      </c>
      <c r="O15" s="95">
        <f>'11か月目'!O15+D15</f>
        <v>0</v>
      </c>
      <c r="P15" s="32">
        <f>IF($B15="","",'11か月目'!P15+E15)</f>
        <v>0</v>
      </c>
      <c r="Q15" s="76">
        <f t="shared" ref="Q15" si="6">IF(B15="","",IF(O15-(K15-P15)=0,0,ROUNDDOWN(((O15-K15)/(O15-P15)*100),3)))</f>
        <v>0</v>
      </c>
      <c r="R15" s="138">
        <f t="shared" ref="R15" si="7">IF(B15="","",IF(Q15+Q16=0,0,ROUNDDOWN((((O15-K15)+(O16-K16))/((O15-P15)+(O16-P16))*100),3)))</f>
        <v>0</v>
      </c>
      <c r="S15" s="118"/>
      <c r="T15" s="119"/>
      <c r="U15" s="120"/>
    </row>
    <row r="16" spans="1:21" ht="9.9499999999999993" customHeight="1" x14ac:dyDescent="0.15">
      <c r="A16" s="143"/>
      <c r="B16" s="178"/>
      <c r="C16" s="109" t="s">
        <v>13</v>
      </c>
      <c r="D16" s="44">
        <f>IF(B15="",0,D$14)</f>
        <v>0</v>
      </c>
      <c r="E16" s="45"/>
      <c r="F16" s="35">
        <f t="shared" ref="F16" si="8">IF($B15="","",(D16-(E16+G16+H16)))</f>
        <v>0</v>
      </c>
      <c r="G16" s="45"/>
      <c r="H16" s="45"/>
      <c r="I16" s="80">
        <f t="shared" ref="I16" si="9">IF(B15="","",IF((D16-E16)=0,0,ROUNDDOWN(((F16/D16)*100),3)))</f>
        <v>0</v>
      </c>
      <c r="J16" s="94">
        <f>'１か月目'!J16</f>
        <v>0</v>
      </c>
      <c r="K16" s="33">
        <f>IF($B15="","",'11か月目'!K16+(E16+G16+H16))</f>
        <v>0</v>
      </c>
      <c r="L16" s="33">
        <f>IF($B15="","",'11か月目'!L16-D16)</f>
        <v>0</v>
      </c>
      <c r="M16" s="87">
        <f t="shared" ref="M16" si="10">IF(B15="","",IF((J16-K16)=0,0,ROUNDDOWN((((O16-K16)/J16)*100),3)))</f>
        <v>0</v>
      </c>
      <c r="N16" s="117"/>
      <c r="O16" s="94">
        <f>'11か月目'!O16+D16</f>
        <v>0</v>
      </c>
      <c r="P16" s="33">
        <f>IF($B15="","",'11か月目'!P16+E16)</f>
        <v>0</v>
      </c>
      <c r="Q16" s="77">
        <f t="shared" ref="Q16" si="11">IF(B15="","",IF(O16-(K16-P16)=0,0,ROUNDDOWN(((O16-K16)/(O16-P16)*100),3)))</f>
        <v>0</v>
      </c>
      <c r="R16" s="139"/>
      <c r="S16" s="121"/>
      <c r="T16" s="122"/>
      <c r="U16" s="123"/>
    </row>
    <row r="17" spans="1:21" ht="9.9499999999999993" customHeight="1" x14ac:dyDescent="0.15">
      <c r="A17" s="142">
        <v>3</v>
      </c>
      <c r="B17" s="177" t="str">
        <f>IF('１か月目'!B17=0,"",'１か月目'!B17)</f>
        <v>z</v>
      </c>
      <c r="C17" s="108" t="s">
        <v>12</v>
      </c>
      <c r="D17" s="46">
        <f>IF(B17="",0,D$13)</f>
        <v>0</v>
      </c>
      <c r="E17" s="47"/>
      <c r="F17" s="36">
        <f t="shared" ref="F17" si="12">IF($B17="","",(D17-(E17+G17+H17)))</f>
        <v>0</v>
      </c>
      <c r="G17" s="47"/>
      <c r="H17" s="47"/>
      <c r="I17" s="81">
        <f t="shared" ref="I17" si="13">IF(B17="","",IF((D17-E17)=0,0,ROUNDDOWN(((F17/D17)*100),3)))</f>
        <v>0</v>
      </c>
      <c r="J17" s="95">
        <f>'１か月目'!J17</f>
        <v>0</v>
      </c>
      <c r="K17" s="32">
        <f>IF($B17="","",'11か月目'!K17+(E17+G17+H17))</f>
        <v>0</v>
      </c>
      <c r="L17" s="32">
        <f>IF($B17="","",'11か月目'!L17-D17)</f>
        <v>0</v>
      </c>
      <c r="M17" s="88">
        <f t="shared" ref="M17" si="14">IF(B17="","",IF((J17-K17)=0,0,ROUNDDOWN((((O17-K17)/J17)*100),3)))</f>
        <v>0</v>
      </c>
      <c r="N17" s="116" t="str">
        <f t="shared" ref="N17" si="15">IF(B17="","",IF(AND(M17&gt;=80,M18&gt;=80),"可","不可"))</f>
        <v>不可</v>
      </c>
      <c r="O17" s="95">
        <f>'11か月目'!O17+D17</f>
        <v>0</v>
      </c>
      <c r="P17" s="32">
        <f>IF($B17="","",'11か月目'!P17+E17)</f>
        <v>0</v>
      </c>
      <c r="Q17" s="76">
        <f t="shared" ref="Q17" si="16">IF(B17="","",IF(O17-(K17-P17)=0,0,ROUNDDOWN(((O17-K17)/(O17-P17)*100),3)))</f>
        <v>0</v>
      </c>
      <c r="R17" s="138">
        <f t="shared" ref="R17" si="17">IF(B17="","",IF(Q17+Q18=0,0,ROUNDDOWN((((O17-K17)+(O18-K18))/((O17-P17)+(O18-P18))*100),3)))</f>
        <v>0</v>
      </c>
      <c r="S17" s="118"/>
      <c r="T17" s="119"/>
      <c r="U17" s="120"/>
    </row>
    <row r="18" spans="1:21" ht="9.9499999999999993" customHeight="1" x14ac:dyDescent="0.15">
      <c r="A18" s="143"/>
      <c r="B18" s="178"/>
      <c r="C18" s="18" t="s">
        <v>13</v>
      </c>
      <c r="D18" s="48">
        <f>IF(B17="",0,D$14)</f>
        <v>0</v>
      </c>
      <c r="E18" s="41"/>
      <c r="F18" s="33">
        <f t="shared" ref="F18" si="18">IF($B17="","",(D18-(E18+G18+H18)))</f>
        <v>0</v>
      </c>
      <c r="G18" s="41"/>
      <c r="H18" s="41"/>
      <c r="I18" s="77">
        <f t="shared" ref="I18" si="19">IF(B17="","",IF((D18-E18)=0,0,ROUNDDOWN(((F18/D18)*100),3)))</f>
        <v>0</v>
      </c>
      <c r="J18" s="94">
        <f>'１か月目'!J18</f>
        <v>0</v>
      </c>
      <c r="K18" s="33">
        <f>IF($B17="","",'11か月目'!K18+(E18+G18+H18))</f>
        <v>0</v>
      </c>
      <c r="L18" s="33">
        <f>IF($B17="","",'11か月目'!L18-D18)</f>
        <v>0</v>
      </c>
      <c r="M18" s="86">
        <f t="shared" ref="M18" si="20">IF(B17="","",IF((J18-K18)=0,0,ROUNDDOWN((((O18-K18)/J18)*100),3)))</f>
        <v>0</v>
      </c>
      <c r="N18" s="117"/>
      <c r="O18" s="94">
        <f>'11か月目'!O18+D18</f>
        <v>0</v>
      </c>
      <c r="P18" s="33">
        <f>IF($B17="","",'11か月目'!P18+E18)</f>
        <v>0</v>
      </c>
      <c r="Q18" s="77">
        <f t="shared" ref="Q18" si="21">IF(B17="","",IF(O18-(K18-P18)=0,0,ROUNDDOWN(((O18-K18)/(O18-P18)*100),3)))</f>
        <v>0</v>
      </c>
      <c r="R18" s="139"/>
      <c r="S18" s="121"/>
      <c r="T18" s="122"/>
      <c r="U18" s="123"/>
    </row>
    <row r="19" spans="1:21" ht="9.9499999999999993" customHeight="1" x14ac:dyDescent="0.15">
      <c r="A19" s="142">
        <v>4</v>
      </c>
      <c r="B19" s="177" t="str">
        <f>IF('１か月目'!B19=0,"",'１か月目'!B19)</f>
        <v/>
      </c>
      <c r="C19" s="20" t="s">
        <v>12</v>
      </c>
      <c r="D19" s="42">
        <f>IF(B19="",0,D$13)</f>
        <v>0</v>
      </c>
      <c r="E19" s="43"/>
      <c r="F19" s="34" t="str">
        <f>IF($B19="","",(D19-(E19+G19+H19)))</f>
        <v/>
      </c>
      <c r="G19" s="43"/>
      <c r="H19" s="43"/>
      <c r="I19" s="79" t="str">
        <f t="shared" ref="I19" si="22">IF(B19="","",IF((D19-E19)=0,0,ROUNDDOWN(((F19/D19)*100),3)))</f>
        <v/>
      </c>
      <c r="J19" s="95" t="str">
        <f>'１か月目'!J19</f>
        <v/>
      </c>
      <c r="K19" s="32" t="str">
        <f>IF($B19="","",'11か月目'!K19+(E19+G19+H19))</f>
        <v/>
      </c>
      <c r="L19" s="32" t="str">
        <f>IF($B19="","",'11か月目'!L19-D19)</f>
        <v/>
      </c>
      <c r="M19" s="85" t="str">
        <f t="shared" ref="M19" si="23">IF(B19="","",IF((J19-K19)=0,0,ROUNDDOWN((((O19-K19)/J19)*100),3)))</f>
        <v/>
      </c>
      <c r="N19" s="116" t="str">
        <f t="shared" ref="N19" si="24">IF(B19="","",IF(AND(M19&gt;=80,M20&gt;=80),"可","不可"))</f>
        <v/>
      </c>
      <c r="O19" s="95">
        <f>'11か月目'!O19+D19</f>
        <v>0</v>
      </c>
      <c r="P19" s="32" t="str">
        <f>IF($B19="","",'11か月目'!P19+E19)</f>
        <v/>
      </c>
      <c r="Q19" s="76" t="str">
        <f t="shared" ref="Q19" si="25">IF(B19="","",IF(O19-(K19-P19)=0,0,ROUNDDOWN(((O19-K19)/(O19-P19)*100),3)))</f>
        <v/>
      </c>
      <c r="R19" s="138" t="str">
        <f t="shared" ref="R19" si="26">IF(B19="","",IF(Q19+Q20=0,0,ROUNDDOWN((((O19-K19)+(O20-K20))/((O19-P19)+(O20-P20))*100),3)))</f>
        <v/>
      </c>
      <c r="S19" s="118"/>
      <c r="T19" s="119"/>
      <c r="U19" s="120"/>
    </row>
    <row r="20" spans="1:21" ht="9.9499999999999993" customHeight="1" x14ac:dyDescent="0.15">
      <c r="A20" s="143"/>
      <c r="B20" s="178"/>
      <c r="C20" s="109" t="s">
        <v>13</v>
      </c>
      <c r="D20" s="44">
        <f>IF(B19="",0,D$14)</f>
        <v>0</v>
      </c>
      <c r="E20" s="45"/>
      <c r="F20" s="35" t="str">
        <f>IF($B19="","",(D20-(E20+G20+H20)))</f>
        <v/>
      </c>
      <c r="G20" s="45"/>
      <c r="H20" s="45"/>
      <c r="I20" s="80" t="str">
        <f t="shared" ref="I20" si="27">IF(B19="","",IF((D20-E20)=0,0,ROUNDDOWN(((F20/D20)*100),3)))</f>
        <v/>
      </c>
      <c r="J20" s="94" t="str">
        <f>'１か月目'!J20</f>
        <v/>
      </c>
      <c r="K20" s="33" t="str">
        <f>IF($B19="","",'11か月目'!K20+(E20+G20+H20))</f>
        <v/>
      </c>
      <c r="L20" s="33" t="str">
        <f>IF($B19="","",'11か月目'!L20-D20)</f>
        <v/>
      </c>
      <c r="M20" s="87" t="str">
        <f t="shared" ref="M20" si="28">IF(B19="","",IF((J20-K20)=0,0,ROUNDDOWN((((O20-K20)/J20)*100),3)))</f>
        <v/>
      </c>
      <c r="N20" s="117"/>
      <c r="O20" s="94">
        <f>'11か月目'!O20+D20</f>
        <v>0</v>
      </c>
      <c r="P20" s="33" t="str">
        <f>IF($B19="","",'11か月目'!P20+E20)</f>
        <v/>
      </c>
      <c r="Q20" s="77" t="str">
        <f t="shared" ref="Q20" si="29">IF(B19="","",IF(O20-(K20-P20)=0,0,ROUNDDOWN(((O20-K20)/(O20-P20)*100),3)))</f>
        <v/>
      </c>
      <c r="R20" s="139"/>
      <c r="S20" s="121"/>
      <c r="T20" s="122"/>
      <c r="U20" s="123"/>
    </row>
    <row r="21" spans="1:21" ht="9.9499999999999993" customHeight="1" x14ac:dyDescent="0.15">
      <c r="A21" s="142">
        <v>5</v>
      </c>
      <c r="B21" s="177" t="str">
        <f>IF('１か月目'!B21=0,"",'１か月目'!B21)</f>
        <v/>
      </c>
      <c r="C21" s="108" t="s">
        <v>12</v>
      </c>
      <c r="D21" s="46">
        <f>IF(B21="",0,D$13)</f>
        <v>0</v>
      </c>
      <c r="E21" s="47"/>
      <c r="F21" s="36" t="str">
        <f t="shared" ref="F21" si="30">IF($B21="","",(D21-(E21+G21+H21)))</f>
        <v/>
      </c>
      <c r="G21" s="47"/>
      <c r="H21" s="47"/>
      <c r="I21" s="81" t="str">
        <f t="shared" ref="I21" si="31">IF(B21="","",IF((D21-E21)=0,0,ROUNDDOWN(((F21/D21)*100),3)))</f>
        <v/>
      </c>
      <c r="J21" s="95" t="str">
        <f>'１か月目'!J21</f>
        <v/>
      </c>
      <c r="K21" s="32" t="str">
        <f>IF($B21="","",'11か月目'!K21+(E21+G21+H21))</f>
        <v/>
      </c>
      <c r="L21" s="32" t="str">
        <f>IF($B21="","",'11か月目'!L21-D21)</f>
        <v/>
      </c>
      <c r="M21" s="88" t="str">
        <f t="shared" ref="M21" si="32">IF(B21="","",IF((J21-K21)=0,0,ROUNDDOWN((((O21-K21)/J21)*100),3)))</f>
        <v/>
      </c>
      <c r="N21" s="116" t="str">
        <f t="shared" ref="N21" si="33">IF(B21="","",IF(AND(M21&gt;=80,M22&gt;=80),"可","不可"))</f>
        <v/>
      </c>
      <c r="O21" s="95">
        <f>'11か月目'!O21+D21</f>
        <v>0</v>
      </c>
      <c r="P21" s="32" t="str">
        <f>IF($B21="","",'11か月目'!P21+E21)</f>
        <v/>
      </c>
      <c r="Q21" s="76" t="str">
        <f t="shared" ref="Q21" si="34">IF(B21="","",IF(O21-(K21-P21)=0,0,ROUNDDOWN(((O21-K21)/(O21-P21)*100),3)))</f>
        <v/>
      </c>
      <c r="R21" s="138" t="str">
        <f t="shared" ref="R21" si="35">IF(B21="","",IF(Q21+Q22=0,0,ROUNDDOWN((((O21-K21)+(O22-K22))/((O21-P21)+(O22-P22))*100),3)))</f>
        <v/>
      </c>
      <c r="S21" s="118"/>
      <c r="T21" s="119"/>
      <c r="U21" s="120"/>
    </row>
    <row r="22" spans="1:21" ht="9.9499999999999993" customHeight="1" x14ac:dyDescent="0.15">
      <c r="A22" s="143"/>
      <c r="B22" s="178"/>
      <c r="C22" s="18" t="s">
        <v>13</v>
      </c>
      <c r="D22" s="48">
        <f>IF(B21="",0,D$14)</f>
        <v>0</v>
      </c>
      <c r="E22" s="41"/>
      <c r="F22" s="33" t="str">
        <f t="shared" ref="F22" si="36">IF($B21="","",(D22-(E22+G22+H22)))</f>
        <v/>
      </c>
      <c r="G22" s="41"/>
      <c r="H22" s="41"/>
      <c r="I22" s="77" t="str">
        <f t="shared" ref="I22" si="37">IF(B21="","",IF((D22-E22)=0,0,ROUNDDOWN(((F22/D22)*100),3)))</f>
        <v/>
      </c>
      <c r="J22" s="94" t="str">
        <f>'１か月目'!J22</f>
        <v/>
      </c>
      <c r="K22" s="33" t="str">
        <f>IF($B21="","",'11か月目'!K22+(E22+G22+H22))</f>
        <v/>
      </c>
      <c r="L22" s="33" t="str">
        <f>IF($B21="","",'11か月目'!L22-D22)</f>
        <v/>
      </c>
      <c r="M22" s="86" t="str">
        <f t="shared" ref="M22" si="38">IF(B21="","",IF((J22-K22)=0,0,ROUNDDOWN((((O22-K22)/J22)*100),3)))</f>
        <v/>
      </c>
      <c r="N22" s="117"/>
      <c r="O22" s="94">
        <f>'11か月目'!O22+D22</f>
        <v>0</v>
      </c>
      <c r="P22" s="33" t="str">
        <f>IF($B21="","",'11か月目'!P22+E22)</f>
        <v/>
      </c>
      <c r="Q22" s="77" t="str">
        <f t="shared" ref="Q22" si="39">IF(B21="","",IF(O22-(K22-P22)=0,0,ROUNDDOWN(((O22-K22)/(O22-P22)*100),3)))</f>
        <v/>
      </c>
      <c r="R22" s="139"/>
      <c r="S22" s="121"/>
      <c r="T22" s="122"/>
      <c r="U22" s="123"/>
    </row>
    <row r="23" spans="1:21" ht="9.9499999999999993" customHeight="1" x14ac:dyDescent="0.15">
      <c r="A23" s="142">
        <v>6</v>
      </c>
      <c r="B23" s="177" t="str">
        <f>IF('１か月目'!B23=0,"",'１か月目'!B23)</f>
        <v/>
      </c>
      <c r="C23" s="20" t="s">
        <v>12</v>
      </c>
      <c r="D23" s="42">
        <f>IF(B23="",0,D$13)</f>
        <v>0</v>
      </c>
      <c r="E23" s="43"/>
      <c r="F23" s="34" t="str">
        <f t="shared" ref="F23" si="40">IF($B23="","",(D23-(E23+G23+H23)))</f>
        <v/>
      </c>
      <c r="G23" s="43"/>
      <c r="H23" s="43"/>
      <c r="I23" s="79" t="str">
        <f t="shared" ref="I23" si="41">IF(B23="","",IF((D23-E23)=0,0,ROUNDDOWN(((F23/D23)*100),3)))</f>
        <v/>
      </c>
      <c r="J23" s="95" t="str">
        <f>'１か月目'!J23</f>
        <v/>
      </c>
      <c r="K23" s="32" t="str">
        <f>IF($B23="","",'11か月目'!K23+(E23+G23+H23))</f>
        <v/>
      </c>
      <c r="L23" s="32" t="str">
        <f>IF($B23="","",'11か月目'!L23-D23)</f>
        <v/>
      </c>
      <c r="M23" s="85" t="str">
        <f t="shared" ref="M23" si="42">IF(B23="","",IF((J23-K23)=0,0,ROUNDDOWN((((O23-K23)/J23)*100),3)))</f>
        <v/>
      </c>
      <c r="N23" s="116" t="str">
        <f t="shared" ref="N23" si="43">IF(B23="","",IF(AND(M23&gt;=80,M24&gt;=80),"可","不可"))</f>
        <v/>
      </c>
      <c r="O23" s="95">
        <f>'11か月目'!O23+D23</f>
        <v>0</v>
      </c>
      <c r="P23" s="32" t="str">
        <f>IF($B23="","",'11か月目'!P23+E23)</f>
        <v/>
      </c>
      <c r="Q23" s="76" t="str">
        <f t="shared" ref="Q23" si="44">IF(B23="","",IF(O23-(K23-P23)=0,0,ROUNDDOWN(((O23-K23)/(O23-P23)*100),3)))</f>
        <v/>
      </c>
      <c r="R23" s="138" t="str">
        <f t="shared" ref="R23" si="45">IF(B23="","",IF(Q23+Q24=0,0,ROUNDDOWN((((O23-K23)+(O24-K24))/((O23-P23)+(O24-P24))*100),3)))</f>
        <v/>
      </c>
      <c r="S23" s="118"/>
      <c r="T23" s="119"/>
      <c r="U23" s="120"/>
    </row>
    <row r="24" spans="1:21" ht="9.9499999999999993" customHeight="1" x14ac:dyDescent="0.15">
      <c r="A24" s="143"/>
      <c r="B24" s="178"/>
      <c r="C24" s="109" t="s">
        <v>13</v>
      </c>
      <c r="D24" s="44">
        <f>IF(B23="",0,D$14)</f>
        <v>0</v>
      </c>
      <c r="E24" s="45"/>
      <c r="F24" s="35" t="str">
        <f t="shared" ref="F24" si="46">IF($B23="","",(D24-(E24+G24+H24)))</f>
        <v/>
      </c>
      <c r="G24" s="45"/>
      <c r="H24" s="45"/>
      <c r="I24" s="80" t="str">
        <f t="shared" ref="I24" si="47">IF(B23="","",IF((D24-E24)=0,0,ROUNDDOWN(((F24/D24)*100),3)))</f>
        <v/>
      </c>
      <c r="J24" s="94" t="str">
        <f>'１か月目'!J24</f>
        <v/>
      </c>
      <c r="K24" s="33" t="str">
        <f>IF($B23="","",'11か月目'!K24+(E24+G24+H24))</f>
        <v/>
      </c>
      <c r="L24" s="33" t="str">
        <f>IF($B23="","",'11か月目'!L24-D24)</f>
        <v/>
      </c>
      <c r="M24" s="87" t="str">
        <f t="shared" ref="M24" si="48">IF(B23="","",IF((J24-K24)=0,0,ROUNDDOWN((((O24-K24)/J24)*100),3)))</f>
        <v/>
      </c>
      <c r="N24" s="117"/>
      <c r="O24" s="94">
        <f>'11か月目'!O24+D24</f>
        <v>0</v>
      </c>
      <c r="P24" s="33" t="str">
        <f>IF($B23="","",'11か月目'!P24+E24)</f>
        <v/>
      </c>
      <c r="Q24" s="77" t="str">
        <f t="shared" ref="Q24" si="49">IF(B23="","",IF(O24-(K24-P24)=0,0,ROUNDDOWN(((O24-K24)/(O24-P24)*100),3)))</f>
        <v/>
      </c>
      <c r="R24" s="139"/>
      <c r="S24" s="121"/>
      <c r="T24" s="122"/>
      <c r="U24" s="123"/>
    </row>
    <row r="25" spans="1:21" ht="9.9499999999999993" customHeight="1" x14ac:dyDescent="0.15">
      <c r="A25" s="142">
        <v>7</v>
      </c>
      <c r="B25" s="177" t="str">
        <f>IF('１か月目'!B25=0,"",'１か月目'!B25)</f>
        <v/>
      </c>
      <c r="C25" s="108" t="s">
        <v>12</v>
      </c>
      <c r="D25" s="46">
        <f>IF(B25="",0,D$13)</f>
        <v>0</v>
      </c>
      <c r="E25" s="47"/>
      <c r="F25" s="36" t="str">
        <f t="shared" ref="F25" si="50">IF($B25="","",(D25-(E25+G25+H25)))</f>
        <v/>
      </c>
      <c r="G25" s="47"/>
      <c r="H25" s="47"/>
      <c r="I25" s="81" t="str">
        <f t="shared" ref="I25" si="51">IF(B25="","",IF((D25-E25)=0,0,ROUNDDOWN(((F25/D25)*100),3)))</f>
        <v/>
      </c>
      <c r="J25" s="95" t="str">
        <f>'１か月目'!J25</f>
        <v/>
      </c>
      <c r="K25" s="32" t="str">
        <f>IF($B25="","",'11か月目'!K25+(E25+G25+H25))</f>
        <v/>
      </c>
      <c r="L25" s="32" t="str">
        <f>IF($B25="","",'11か月目'!L25-D25)</f>
        <v/>
      </c>
      <c r="M25" s="88" t="str">
        <f t="shared" ref="M25" si="52">IF(B25="","",IF((J25-K25)=0,0,ROUNDDOWN((((O25-K25)/J25)*100),3)))</f>
        <v/>
      </c>
      <c r="N25" s="116" t="str">
        <f t="shared" ref="N25" si="53">IF(B25="","",IF(AND(M25&gt;=80,M26&gt;=80),"可","不可"))</f>
        <v/>
      </c>
      <c r="O25" s="95">
        <f>'11か月目'!O25+D25</f>
        <v>0</v>
      </c>
      <c r="P25" s="32" t="str">
        <f>IF($B25="","",'11か月目'!P25+E25)</f>
        <v/>
      </c>
      <c r="Q25" s="76" t="str">
        <f t="shared" ref="Q25" si="54">IF(B25="","",IF(O25-(K25-P25)=0,0,ROUNDDOWN(((O25-K25)/(O25-P25)*100),3)))</f>
        <v/>
      </c>
      <c r="R25" s="138" t="str">
        <f t="shared" ref="R25" si="55">IF(B25="","",IF(Q25+Q26=0,0,ROUNDDOWN((((O25-K25)+(O26-K26))/((O25-P25)+(O26-P26))*100),3)))</f>
        <v/>
      </c>
      <c r="S25" s="118"/>
      <c r="T25" s="119"/>
      <c r="U25" s="120"/>
    </row>
    <row r="26" spans="1:21" ht="9.9499999999999993" customHeight="1" x14ac:dyDescent="0.15">
      <c r="A26" s="143"/>
      <c r="B26" s="178"/>
      <c r="C26" s="18" t="s">
        <v>13</v>
      </c>
      <c r="D26" s="48">
        <f>IF(B25="",0,D$14)</f>
        <v>0</v>
      </c>
      <c r="E26" s="41"/>
      <c r="F26" s="33" t="str">
        <f t="shared" ref="F26" si="56">IF($B25="","",(D26-(E26+G26+H26)))</f>
        <v/>
      </c>
      <c r="G26" s="41"/>
      <c r="H26" s="41"/>
      <c r="I26" s="77" t="str">
        <f t="shared" ref="I26" si="57">IF(B25="","",IF((D26-E26)=0,0,ROUNDDOWN(((F26/D26)*100),3)))</f>
        <v/>
      </c>
      <c r="J26" s="94" t="str">
        <f>'１か月目'!J26</f>
        <v/>
      </c>
      <c r="K26" s="33" t="str">
        <f>IF($B25="","",'11か月目'!K26+(E26+G26+H26))</f>
        <v/>
      </c>
      <c r="L26" s="33" t="str">
        <f>IF($B25="","",'11か月目'!L26-D26)</f>
        <v/>
      </c>
      <c r="M26" s="86" t="str">
        <f t="shared" ref="M26" si="58">IF(B25="","",IF((J26-K26)=0,0,ROUNDDOWN((((O26-K26)/J26)*100),3)))</f>
        <v/>
      </c>
      <c r="N26" s="117"/>
      <c r="O26" s="94">
        <f>'11か月目'!O26+D26</f>
        <v>0</v>
      </c>
      <c r="P26" s="33" t="str">
        <f>IF($B25="","",'11か月目'!P26+E26)</f>
        <v/>
      </c>
      <c r="Q26" s="77" t="str">
        <f t="shared" ref="Q26" si="59">IF(B25="","",IF(O26-(K26-P26)=0,0,ROUNDDOWN(((O26-K26)/(O26-P26)*100),3)))</f>
        <v/>
      </c>
      <c r="R26" s="139"/>
      <c r="S26" s="121"/>
      <c r="T26" s="122"/>
      <c r="U26" s="123"/>
    </row>
    <row r="27" spans="1:21" ht="9.9499999999999993" customHeight="1" x14ac:dyDescent="0.15">
      <c r="A27" s="142">
        <v>8</v>
      </c>
      <c r="B27" s="177" t="str">
        <f>IF('１か月目'!B27=0,"",'１か月目'!B27)</f>
        <v/>
      </c>
      <c r="C27" s="20" t="s">
        <v>12</v>
      </c>
      <c r="D27" s="42">
        <f>IF(B27="",0,D$13)</f>
        <v>0</v>
      </c>
      <c r="E27" s="43"/>
      <c r="F27" s="34" t="str">
        <f t="shared" ref="F27" si="60">IF($B27="","",(D27-(E27+G27+H27)))</f>
        <v/>
      </c>
      <c r="G27" s="43"/>
      <c r="H27" s="43"/>
      <c r="I27" s="79" t="str">
        <f t="shared" ref="I27" si="61">IF(B27="","",IF((D27-E27)=0,0,ROUNDDOWN(((F27/D27)*100),3)))</f>
        <v/>
      </c>
      <c r="J27" s="95" t="str">
        <f>'１か月目'!J27</f>
        <v/>
      </c>
      <c r="K27" s="32" t="str">
        <f>IF($B27="","",'11か月目'!K27+(E27+G27+H27))</f>
        <v/>
      </c>
      <c r="L27" s="32" t="str">
        <f>IF($B27="","",'11か月目'!L27-D27)</f>
        <v/>
      </c>
      <c r="M27" s="85" t="str">
        <f t="shared" ref="M27" si="62">IF(B27="","",IF((J27-K27)=0,0,ROUNDDOWN((((O27-K27)/J27)*100),3)))</f>
        <v/>
      </c>
      <c r="N27" s="116" t="str">
        <f t="shared" ref="N27" si="63">IF(B27="","",IF(AND(M27&gt;=80,M28&gt;=80),"可","不可"))</f>
        <v/>
      </c>
      <c r="O27" s="95">
        <f>'11か月目'!O27+D27</f>
        <v>0</v>
      </c>
      <c r="P27" s="32" t="str">
        <f>IF($B27="","",'11か月目'!P27+E27)</f>
        <v/>
      </c>
      <c r="Q27" s="76" t="str">
        <f t="shared" ref="Q27" si="64">IF(B27="","",IF(O27-(K27-P27)=0,0,ROUNDDOWN(((O27-K27)/(O27-P27)*100),3)))</f>
        <v/>
      </c>
      <c r="R27" s="138" t="str">
        <f t="shared" ref="R27" si="65">IF(B27="","",IF(Q27+Q28=0,0,ROUNDDOWN((((O27-K27)+(O28-K28))/((O27-P27)+(O28-P28))*100),3)))</f>
        <v/>
      </c>
      <c r="S27" s="118"/>
      <c r="T27" s="119"/>
      <c r="U27" s="120"/>
    </row>
    <row r="28" spans="1:21" ht="9.9499999999999993" customHeight="1" x14ac:dyDescent="0.15">
      <c r="A28" s="143"/>
      <c r="B28" s="178"/>
      <c r="C28" s="109" t="s">
        <v>13</v>
      </c>
      <c r="D28" s="44">
        <f>IF(B27="",0,D$14)</f>
        <v>0</v>
      </c>
      <c r="E28" s="45"/>
      <c r="F28" s="35" t="str">
        <f t="shared" ref="F28" si="66">IF($B27="","",(D28-(E28+G28+H28)))</f>
        <v/>
      </c>
      <c r="G28" s="45"/>
      <c r="H28" s="45"/>
      <c r="I28" s="80" t="str">
        <f t="shared" ref="I28" si="67">IF(B27="","",IF((D28-E28)=0,0,ROUNDDOWN(((F28/D28)*100),3)))</f>
        <v/>
      </c>
      <c r="J28" s="94" t="str">
        <f>'１か月目'!J28</f>
        <v/>
      </c>
      <c r="K28" s="33" t="str">
        <f>IF($B27="","",'11か月目'!K28+(E28+G28+H28))</f>
        <v/>
      </c>
      <c r="L28" s="33" t="str">
        <f>IF($B27="","",'11か月目'!L28-D28)</f>
        <v/>
      </c>
      <c r="M28" s="87" t="str">
        <f t="shared" ref="M28" si="68">IF(B27="","",IF((J28-K28)=0,0,ROUNDDOWN((((O28-K28)/J28)*100),3)))</f>
        <v/>
      </c>
      <c r="N28" s="117"/>
      <c r="O28" s="94">
        <f>'11か月目'!O28+D28</f>
        <v>0</v>
      </c>
      <c r="P28" s="33" t="str">
        <f>IF($B27="","",'11か月目'!P28+E28)</f>
        <v/>
      </c>
      <c r="Q28" s="77" t="str">
        <f t="shared" ref="Q28" si="69">IF(B27="","",IF(O28-(K28-P28)=0,0,ROUNDDOWN(((O28-K28)/(O28-P28)*100),3)))</f>
        <v/>
      </c>
      <c r="R28" s="139"/>
      <c r="S28" s="121"/>
      <c r="T28" s="122"/>
      <c r="U28" s="123"/>
    </row>
    <row r="29" spans="1:21" ht="9.9499999999999993" customHeight="1" x14ac:dyDescent="0.15">
      <c r="A29" s="142">
        <v>9</v>
      </c>
      <c r="B29" s="177" t="str">
        <f>IF('１か月目'!B29=0,"",'１か月目'!B29)</f>
        <v/>
      </c>
      <c r="C29" s="108" t="s">
        <v>12</v>
      </c>
      <c r="D29" s="46">
        <f>IF(B29="",0,D$13)</f>
        <v>0</v>
      </c>
      <c r="E29" s="47"/>
      <c r="F29" s="36" t="str">
        <f t="shared" ref="F29" si="70">IF($B29="","",(D29-(E29+G29+H29)))</f>
        <v/>
      </c>
      <c r="G29" s="47"/>
      <c r="H29" s="47"/>
      <c r="I29" s="81" t="str">
        <f t="shared" ref="I29" si="71">IF(B29="","",IF((D29-E29)=0,0,ROUNDDOWN(((F29/D29)*100),3)))</f>
        <v/>
      </c>
      <c r="J29" s="95" t="str">
        <f>'１か月目'!J29</f>
        <v/>
      </c>
      <c r="K29" s="32" t="str">
        <f>IF($B29="","",'11か月目'!K29+(E29+G29+H29))</f>
        <v/>
      </c>
      <c r="L29" s="32" t="str">
        <f>IF($B29="","",'11か月目'!L29-D29)</f>
        <v/>
      </c>
      <c r="M29" s="88" t="str">
        <f t="shared" ref="M29" si="72">IF(B29="","",IF((J29-K29)=0,0,ROUNDDOWN((((O29-K29)/J29)*100),3)))</f>
        <v/>
      </c>
      <c r="N29" s="116" t="str">
        <f t="shared" ref="N29" si="73">IF(B29="","",IF(AND(M29&gt;=80,M30&gt;=80),"可","不可"))</f>
        <v/>
      </c>
      <c r="O29" s="95">
        <f>'11か月目'!O29+D29</f>
        <v>0</v>
      </c>
      <c r="P29" s="32" t="str">
        <f>IF($B29="","",'11か月目'!P29+E29)</f>
        <v/>
      </c>
      <c r="Q29" s="76" t="str">
        <f t="shared" ref="Q29" si="74">IF(B29="","",IF(O29-(K29-P29)=0,0,ROUNDDOWN(((O29-K29)/(O29-P29)*100),3)))</f>
        <v/>
      </c>
      <c r="R29" s="138" t="str">
        <f t="shared" ref="R29" si="75">IF(B29="","",IF(Q29+Q30=0,0,ROUNDDOWN((((O29-K29)+(O30-K30))/((O29-P29)+(O30-P30))*100),3)))</f>
        <v/>
      </c>
      <c r="S29" s="118"/>
      <c r="T29" s="119"/>
      <c r="U29" s="120"/>
    </row>
    <row r="30" spans="1:21" ht="9.9499999999999993" customHeight="1" x14ac:dyDescent="0.15">
      <c r="A30" s="143"/>
      <c r="B30" s="178"/>
      <c r="C30" s="18" t="s">
        <v>13</v>
      </c>
      <c r="D30" s="48">
        <f>IF(B29="",0,D$14)</f>
        <v>0</v>
      </c>
      <c r="E30" s="41"/>
      <c r="F30" s="33" t="str">
        <f t="shared" ref="F30" si="76">IF($B29="","",(D30-(E30+G30+H30)))</f>
        <v/>
      </c>
      <c r="G30" s="41"/>
      <c r="H30" s="41"/>
      <c r="I30" s="77" t="str">
        <f t="shared" ref="I30" si="77">IF(B29="","",IF((D30-E30)=0,0,ROUNDDOWN(((F30/D30)*100),3)))</f>
        <v/>
      </c>
      <c r="J30" s="94" t="str">
        <f>'１か月目'!J30</f>
        <v/>
      </c>
      <c r="K30" s="33" t="str">
        <f>IF($B29="","",'11か月目'!K30+(E30+G30+H30))</f>
        <v/>
      </c>
      <c r="L30" s="33" t="str">
        <f>IF($B29="","",'11か月目'!L30-D30)</f>
        <v/>
      </c>
      <c r="M30" s="86" t="str">
        <f t="shared" ref="M30" si="78">IF(B29="","",IF((J30-K30)=0,0,ROUNDDOWN((((O30-K30)/J30)*100),3)))</f>
        <v/>
      </c>
      <c r="N30" s="117"/>
      <c r="O30" s="94">
        <f>'11か月目'!O30+D30</f>
        <v>0</v>
      </c>
      <c r="P30" s="33" t="str">
        <f>IF($B29="","",'11か月目'!P30+E30)</f>
        <v/>
      </c>
      <c r="Q30" s="77" t="str">
        <f t="shared" ref="Q30" si="79">IF(B29="","",IF(O30-(K30-P30)=0,0,ROUNDDOWN(((O30-K30)/(O30-P30)*100),3)))</f>
        <v/>
      </c>
      <c r="R30" s="139"/>
      <c r="S30" s="121"/>
      <c r="T30" s="122"/>
      <c r="U30" s="123"/>
    </row>
    <row r="31" spans="1:21" ht="9.9499999999999993" customHeight="1" x14ac:dyDescent="0.15">
      <c r="A31" s="142">
        <v>10</v>
      </c>
      <c r="B31" s="177" t="str">
        <f>IF('１か月目'!B31=0,"",'１か月目'!B31)</f>
        <v/>
      </c>
      <c r="C31" s="20" t="s">
        <v>12</v>
      </c>
      <c r="D31" s="42">
        <f>IF(B31="",0,D$13)</f>
        <v>0</v>
      </c>
      <c r="E31" s="43"/>
      <c r="F31" s="34" t="str">
        <f t="shared" ref="F31" si="80">IF($B31="","",(D31-(E31+G31+H31)))</f>
        <v/>
      </c>
      <c r="G31" s="43"/>
      <c r="H31" s="43"/>
      <c r="I31" s="79" t="str">
        <f t="shared" ref="I31" si="81">IF(B31="","",IF((D31-E31)=0,0,ROUNDDOWN(((F31/D31)*100),3)))</f>
        <v/>
      </c>
      <c r="J31" s="95" t="str">
        <f>'１か月目'!J31</f>
        <v/>
      </c>
      <c r="K31" s="32" t="str">
        <f>IF($B31="","",'11か月目'!K31+(E31+G31+H31))</f>
        <v/>
      </c>
      <c r="L31" s="32" t="str">
        <f>IF($B31="","",'11か月目'!L31-D31)</f>
        <v/>
      </c>
      <c r="M31" s="85" t="str">
        <f t="shared" ref="M31" si="82">IF(B31="","",IF((J31-K31)=0,0,ROUNDDOWN((((O31-K31)/J31)*100),3)))</f>
        <v/>
      </c>
      <c r="N31" s="116" t="str">
        <f t="shared" ref="N31" si="83">IF(B31="","",IF(AND(M31&gt;=80,M32&gt;=80),"可","不可"))</f>
        <v/>
      </c>
      <c r="O31" s="95">
        <f>'11か月目'!O31+D31</f>
        <v>0</v>
      </c>
      <c r="P31" s="32" t="str">
        <f>IF($B31="","",'11か月目'!P31+E31)</f>
        <v/>
      </c>
      <c r="Q31" s="76" t="str">
        <f t="shared" ref="Q31" si="84">IF(B31="","",IF(O31-(K31-P31)=0,0,ROUNDDOWN(((O31-K31)/(O31-P31)*100),3)))</f>
        <v/>
      </c>
      <c r="R31" s="138" t="str">
        <f t="shared" ref="R31" si="85">IF(B31="","",IF(Q31+Q32=0,0,ROUNDDOWN((((O31-K31)+(O32-K32))/((O31-P31)+(O32-P32))*100),3)))</f>
        <v/>
      </c>
      <c r="S31" s="118"/>
      <c r="T31" s="119"/>
      <c r="U31" s="120"/>
    </row>
    <row r="32" spans="1:21" ht="9.9499999999999993" customHeight="1" x14ac:dyDescent="0.15">
      <c r="A32" s="143"/>
      <c r="B32" s="178"/>
      <c r="C32" s="109" t="s">
        <v>13</v>
      </c>
      <c r="D32" s="44">
        <f>IF(B31="",0,D$14)</f>
        <v>0</v>
      </c>
      <c r="E32" s="45"/>
      <c r="F32" s="35" t="str">
        <f t="shared" ref="F32" si="86">IF($B31="","",(D32-(E32+G32+H32)))</f>
        <v/>
      </c>
      <c r="G32" s="45"/>
      <c r="H32" s="45"/>
      <c r="I32" s="80" t="str">
        <f t="shared" ref="I32" si="87">IF(B31="","",IF((D32-E32)=0,0,ROUNDDOWN(((F32/D32)*100),3)))</f>
        <v/>
      </c>
      <c r="J32" s="94" t="str">
        <f>'１か月目'!J32</f>
        <v/>
      </c>
      <c r="K32" s="33" t="str">
        <f>IF($B31="","",'11か月目'!K32+(E32+G32+H32))</f>
        <v/>
      </c>
      <c r="L32" s="33" t="str">
        <f>IF($B31="","",'11か月目'!L32-D32)</f>
        <v/>
      </c>
      <c r="M32" s="87" t="str">
        <f t="shared" ref="M32" si="88">IF(B31="","",IF((J32-K32)=0,0,ROUNDDOWN((((O32-K32)/J32)*100),3)))</f>
        <v/>
      </c>
      <c r="N32" s="117"/>
      <c r="O32" s="94">
        <f>'11か月目'!O32+D32</f>
        <v>0</v>
      </c>
      <c r="P32" s="33" t="str">
        <f>IF($B31="","",'11か月目'!P32+E32)</f>
        <v/>
      </c>
      <c r="Q32" s="77" t="str">
        <f t="shared" ref="Q32" si="89">IF(B31="","",IF(O32-(K32-P32)=0,0,ROUNDDOWN(((O32-K32)/(O32-P32)*100),3)))</f>
        <v/>
      </c>
      <c r="R32" s="139"/>
      <c r="S32" s="121"/>
      <c r="T32" s="122"/>
      <c r="U32" s="123"/>
    </row>
    <row r="33" spans="1:21" ht="9.9499999999999993" customHeight="1" x14ac:dyDescent="0.15">
      <c r="A33" s="142">
        <v>11</v>
      </c>
      <c r="B33" s="177" t="str">
        <f>IF('１か月目'!B33=0,"",'１か月目'!B33)</f>
        <v/>
      </c>
      <c r="C33" s="108" t="s">
        <v>12</v>
      </c>
      <c r="D33" s="46">
        <f>IF(B33="",0,D$13)</f>
        <v>0</v>
      </c>
      <c r="E33" s="47"/>
      <c r="F33" s="36" t="str">
        <f t="shared" ref="F33" si="90">IF($B33="","",(D33-(E33+G33+H33)))</f>
        <v/>
      </c>
      <c r="G33" s="47"/>
      <c r="H33" s="47"/>
      <c r="I33" s="81" t="str">
        <f t="shared" ref="I33" si="91">IF(B33="","",IF((D33-E33)=0,0,ROUNDDOWN(((F33/D33)*100),3)))</f>
        <v/>
      </c>
      <c r="J33" s="95" t="str">
        <f>'１か月目'!J33</f>
        <v/>
      </c>
      <c r="K33" s="32" t="str">
        <f>IF($B33="","",'11か月目'!K33+(E33+G33+H33))</f>
        <v/>
      </c>
      <c r="L33" s="32" t="str">
        <f>IF($B33="","",'11か月目'!L33-D33)</f>
        <v/>
      </c>
      <c r="M33" s="88" t="str">
        <f t="shared" ref="M33" si="92">IF(B33="","",IF((J33-K33)=0,0,ROUNDDOWN((((O33-K33)/J33)*100),3)))</f>
        <v/>
      </c>
      <c r="N33" s="116" t="str">
        <f t="shared" ref="N33" si="93">IF(B33="","",IF(AND(M33&gt;=80,M34&gt;=80),"可","不可"))</f>
        <v/>
      </c>
      <c r="O33" s="95">
        <f>'11か月目'!O33+D33</f>
        <v>0</v>
      </c>
      <c r="P33" s="32" t="str">
        <f>IF($B33="","",'11か月目'!P33+E33)</f>
        <v/>
      </c>
      <c r="Q33" s="76" t="str">
        <f t="shared" ref="Q33" si="94">IF(B33="","",IF(O33-(K33-P33)=0,0,ROUNDDOWN(((O33-K33)/(O33-P33)*100),3)))</f>
        <v/>
      </c>
      <c r="R33" s="138" t="str">
        <f t="shared" ref="R33" si="95">IF(B33="","",IF(Q33+Q34=0,0,ROUNDDOWN((((O33-K33)+(O34-K34))/((O33-P33)+(O34-P34))*100),3)))</f>
        <v/>
      </c>
      <c r="S33" s="118"/>
      <c r="T33" s="119"/>
      <c r="U33" s="120"/>
    </row>
    <row r="34" spans="1:21" ht="9.9499999999999993" customHeight="1" x14ac:dyDescent="0.15">
      <c r="A34" s="143"/>
      <c r="B34" s="178"/>
      <c r="C34" s="18" t="s">
        <v>13</v>
      </c>
      <c r="D34" s="48">
        <f>IF(B33="",0,D$14)</f>
        <v>0</v>
      </c>
      <c r="E34" s="41"/>
      <c r="F34" s="33" t="str">
        <f t="shared" ref="F34" si="96">IF($B33="","",(D34-(E34+G34+H34)))</f>
        <v/>
      </c>
      <c r="G34" s="41"/>
      <c r="H34" s="41"/>
      <c r="I34" s="77" t="str">
        <f t="shared" ref="I34" si="97">IF(B33="","",IF((D34-E34)=0,0,ROUNDDOWN(((F34/D34)*100),3)))</f>
        <v/>
      </c>
      <c r="J34" s="94" t="str">
        <f>'１か月目'!J34</f>
        <v/>
      </c>
      <c r="K34" s="33" t="str">
        <f>IF($B33="","",'11か月目'!K34+(E34+G34+H34))</f>
        <v/>
      </c>
      <c r="L34" s="33" t="str">
        <f>IF($B33="","",'11か月目'!L34-D34)</f>
        <v/>
      </c>
      <c r="M34" s="86" t="str">
        <f t="shared" ref="M34" si="98">IF(B33="","",IF((J34-K34)=0,0,ROUNDDOWN((((O34-K34)/J34)*100),3)))</f>
        <v/>
      </c>
      <c r="N34" s="117"/>
      <c r="O34" s="94">
        <f>'11か月目'!O34+D34</f>
        <v>0</v>
      </c>
      <c r="P34" s="33" t="str">
        <f>IF($B33="","",'11か月目'!P34+E34)</f>
        <v/>
      </c>
      <c r="Q34" s="77" t="str">
        <f t="shared" ref="Q34" si="99">IF(B33="","",IF(O34-(K34-P34)=0,0,ROUNDDOWN(((O34-K34)/(O34-P34)*100),3)))</f>
        <v/>
      </c>
      <c r="R34" s="139"/>
      <c r="S34" s="121"/>
      <c r="T34" s="122"/>
      <c r="U34" s="123"/>
    </row>
    <row r="35" spans="1:21" ht="9.9499999999999993" customHeight="1" x14ac:dyDescent="0.15">
      <c r="A35" s="142">
        <v>12</v>
      </c>
      <c r="B35" s="177" t="str">
        <f>IF('１か月目'!B35=0,"",'１か月目'!B35)</f>
        <v/>
      </c>
      <c r="C35" s="20" t="s">
        <v>12</v>
      </c>
      <c r="D35" s="42">
        <f>IF(B35="",0,D$13)</f>
        <v>0</v>
      </c>
      <c r="E35" s="43"/>
      <c r="F35" s="34" t="str">
        <f t="shared" ref="F35" si="100">IF($B35="","",(D35-(E35+G35+H35)))</f>
        <v/>
      </c>
      <c r="G35" s="43"/>
      <c r="H35" s="43"/>
      <c r="I35" s="79" t="str">
        <f t="shared" ref="I35" si="101">IF(B35="","",IF((D35-E35)=0,0,ROUNDDOWN(((F35/D35)*100),3)))</f>
        <v/>
      </c>
      <c r="J35" s="95" t="str">
        <f>'１か月目'!J35</f>
        <v/>
      </c>
      <c r="K35" s="32" t="str">
        <f>IF($B35="","",'11か月目'!K35+(E35+G35+H35))</f>
        <v/>
      </c>
      <c r="L35" s="32" t="str">
        <f>IF($B35="","",'11か月目'!L35-D35)</f>
        <v/>
      </c>
      <c r="M35" s="85" t="str">
        <f t="shared" ref="M35" si="102">IF(B35="","",IF((J35-K35)=0,0,ROUNDDOWN((((O35-K35)/J35)*100),3)))</f>
        <v/>
      </c>
      <c r="N35" s="116" t="str">
        <f t="shared" ref="N35" si="103">IF(B35="","",IF(AND(M35&gt;=80,M36&gt;=80),"可","不可"))</f>
        <v/>
      </c>
      <c r="O35" s="95">
        <f>'11か月目'!O35+D35</f>
        <v>0</v>
      </c>
      <c r="P35" s="32" t="str">
        <f>IF($B35="","",'11か月目'!P35+E35)</f>
        <v/>
      </c>
      <c r="Q35" s="76" t="str">
        <f t="shared" ref="Q35" si="104">IF(B35="","",IF(O35-(K35-P35)=0,0,ROUNDDOWN(((O35-K35)/(O35-P35)*100),3)))</f>
        <v/>
      </c>
      <c r="R35" s="138" t="str">
        <f t="shared" ref="R35" si="105">IF(B35="","",IF(Q35+Q36=0,0,ROUNDDOWN((((O35-K35)+(O36-K36))/((O35-P35)+(O36-P36))*100),3)))</f>
        <v/>
      </c>
      <c r="S35" s="118"/>
      <c r="T35" s="119"/>
      <c r="U35" s="120"/>
    </row>
    <row r="36" spans="1:21" ht="9.9499999999999993" customHeight="1" x14ac:dyDescent="0.15">
      <c r="A36" s="143"/>
      <c r="B36" s="178"/>
      <c r="C36" s="109" t="s">
        <v>13</v>
      </c>
      <c r="D36" s="44">
        <f>IF(B35="",0,D$14)</f>
        <v>0</v>
      </c>
      <c r="E36" s="45"/>
      <c r="F36" s="35" t="str">
        <f t="shared" ref="F36" si="106">IF($B35="","",(D36-(E36+G36+H36)))</f>
        <v/>
      </c>
      <c r="G36" s="45"/>
      <c r="H36" s="45"/>
      <c r="I36" s="80" t="str">
        <f t="shared" ref="I36" si="107">IF(B35="","",IF((D36-E36)=0,0,ROUNDDOWN(((F36/D36)*100),3)))</f>
        <v/>
      </c>
      <c r="J36" s="94" t="str">
        <f>'１か月目'!J36</f>
        <v/>
      </c>
      <c r="K36" s="33" t="str">
        <f>IF($B35="","",'11か月目'!K36+(E36+G36+H36))</f>
        <v/>
      </c>
      <c r="L36" s="33" t="str">
        <f>IF($B35="","",'11か月目'!L36-D36)</f>
        <v/>
      </c>
      <c r="M36" s="87" t="str">
        <f t="shared" ref="M36" si="108">IF(B35="","",IF((J36-K36)=0,0,ROUNDDOWN((((O36-K36)/J36)*100),3)))</f>
        <v/>
      </c>
      <c r="N36" s="117"/>
      <c r="O36" s="94">
        <f>'11か月目'!O36+D36</f>
        <v>0</v>
      </c>
      <c r="P36" s="33" t="str">
        <f>IF($B35="","",'11か月目'!P36+E36)</f>
        <v/>
      </c>
      <c r="Q36" s="77" t="str">
        <f t="shared" ref="Q36" si="109">IF(B35="","",IF(O36-(K36-P36)=0,0,ROUNDDOWN(((O36-K36)/(O36-P36)*100),3)))</f>
        <v/>
      </c>
      <c r="R36" s="139"/>
      <c r="S36" s="121"/>
      <c r="T36" s="122"/>
      <c r="U36" s="123"/>
    </row>
    <row r="37" spans="1:21" ht="9.9499999999999993" customHeight="1" x14ac:dyDescent="0.15">
      <c r="A37" s="142">
        <v>13</v>
      </c>
      <c r="B37" s="177" t="str">
        <f>IF('１か月目'!B37=0,"",'１か月目'!B37)</f>
        <v/>
      </c>
      <c r="C37" s="108" t="s">
        <v>12</v>
      </c>
      <c r="D37" s="46">
        <f>IF(B37="",0,D$13)</f>
        <v>0</v>
      </c>
      <c r="E37" s="47"/>
      <c r="F37" s="36" t="str">
        <f t="shared" ref="F37" si="110">IF($B37="","",(D37-(E37+G37+H37)))</f>
        <v/>
      </c>
      <c r="G37" s="47"/>
      <c r="H37" s="47"/>
      <c r="I37" s="81" t="str">
        <f t="shared" ref="I37" si="111">IF(B37="","",IF((D37-E37)=0,0,ROUNDDOWN(((F37/D37)*100),3)))</f>
        <v/>
      </c>
      <c r="J37" s="95" t="str">
        <f>'１か月目'!J37</f>
        <v/>
      </c>
      <c r="K37" s="32" t="str">
        <f>IF($B37="","",'11か月目'!K37+(E37+G37+H37))</f>
        <v/>
      </c>
      <c r="L37" s="32" t="str">
        <f>IF($B37="","",'11か月目'!L37-D37)</f>
        <v/>
      </c>
      <c r="M37" s="88" t="str">
        <f t="shared" ref="M37" si="112">IF(B37="","",IF((J37-K37)=0,0,ROUNDDOWN((((O37-K37)/J37)*100),3)))</f>
        <v/>
      </c>
      <c r="N37" s="116" t="str">
        <f t="shared" ref="N37" si="113">IF(B37="","",IF(AND(M37&gt;=80,M38&gt;=80),"可","不可"))</f>
        <v/>
      </c>
      <c r="O37" s="95">
        <f>'11か月目'!O37+D37</f>
        <v>0</v>
      </c>
      <c r="P37" s="32" t="str">
        <f>IF($B37="","",'11か月目'!P37+E37)</f>
        <v/>
      </c>
      <c r="Q37" s="76" t="str">
        <f t="shared" ref="Q37" si="114">IF(B37="","",IF(O37-(K37-P37)=0,0,ROUNDDOWN(((O37-K37)/(O37-P37)*100),3)))</f>
        <v/>
      </c>
      <c r="R37" s="138" t="str">
        <f t="shared" ref="R37" si="115">IF(B37="","",IF(Q37+Q38=0,0,ROUNDDOWN((((O37-K37)+(O38-K38))/((O37-P37)+(O38-P38))*100),3)))</f>
        <v/>
      </c>
      <c r="S37" s="118"/>
      <c r="T37" s="119"/>
      <c r="U37" s="120"/>
    </row>
    <row r="38" spans="1:21" ht="9.9499999999999993" customHeight="1" x14ac:dyDescent="0.15">
      <c r="A38" s="143"/>
      <c r="B38" s="178"/>
      <c r="C38" s="18" t="s">
        <v>13</v>
      </c>
      <c r="D38" s="48">
        <f>IF(B37="",0,D$14)</f>
        <v>0</v>
      </c>
      <c r="E38" s="41"/>
      <c r="F38" s="33" t="str">
        <f t="shared" ref="F38" si="116">IF($B37="","",(D38-(E38+G38+H38)))</f>
        <v/>
      </c>
      <c r="G38" s="41"/>
      <c r="H38" s="41"/>
      <c r="I38" s="77" t="str">
        <f t="shared" ref="I38" si="117">IF(B37="","",IF((D38-E38)=0,0,ROUNDDOWN(((F38/D38)*100),3)))</f>
        <v/>
      </c>
      <c r="J38" s="94" t="str">
        <f>'１か月目'!J38</f>
        <v/>
      </c>
      <c r="K38" s="33" t="str">
        <f>IF($B37="","",'11か月目'!K38+(E38+G38+H38))</f>
        <v/>
      </c>
      <c r="L38" s="33" t="str">
        <f>IF($B37="","",'11か月目'!L38-D38)</f>
        <v/>
      </c>
      <c r="M38" s="86" t="str">
        <f t="shared" ref="M38" si="118">IF(B37="","",IF((J38-K38)=0,0,ROUNDDOWN((((O38-K38)/J38)*100),3)))</f>
        <v/>
      </c>
      <c r="N38" s="117"/>
      <c r="O38" s="94">
        <f>'11か月目'!O38+D38</f>
        <v>0</v>
      </c>
      <c r="P38" s="33" t="str">
        <f>IF($B37="","",'11か月目'!P38+E38)</f>
        <v/>
      </c>
      <c r="Q38" s="77" t="str">
        <f t="shared" ref="Q38" si="119">IF(B37="","",IF(O38-(K38-P38)=0,0,ROUNDDOWN(((O38-K38)/(O38-P38)*100),3)))</f>
        <v/>
      </c>
      <c r="R38" s="139"/>
      <c r="S38" s="121"/>
      <c r="T38" s="122"/>
      <c r="U38" s="123"/>
    </row>
    <row r="39" spans="1:21" ht="9.9499999999999993" customHeight="1" x14ac:dyDescent="0.15">
      <c r="A39" s="142">
        <v>14</v>
      </c>
      <c r="B39" s="177" t="str">
        <f>IF('１か月目'!B39=0,"",'１か月目'!B39)</f>
        <v/>
      </c>
      <c r="C39" s="20" t="s">
        <v>12</v>
      </c>
      <c r="D39" s="42">
        <f>IF(B39="",0,D$13)</f>
        <v>0</v>
      </c>
      <c r="E39" s="43"/>
      <c r="F39" s="34" t="str">
        <f t="shared" ref="F39" si="120">IF($B39="","",(D39-(E39+G39+H39)))</f>
        <v/>
      </c>
      <c r="G39" s="43"/>
      <c r="H39" s="43"/>
      <c r="I39" s="79" t="str">
        <f t="shared" ref="I39" si="121">IF(B39="","",IF((D39-E39)=0,0,ROUNDDOWN(((F39/D39)*100),3)))</f>
        <v/>
      </c>
      <c r="J39" s="95" t="str">
        <f>'１か月目'!J39</f>
        <v/>
      </c>
      <c r="K39" s="32" t="str">
        <f>IF($B39="","",'11か月目'!K39+(E39+G39+H39))</f>
        <v/>
      </c>
      <c r="L39" s="32" t="str">
        <f>IF($B39="","",'11か月目'!L39-D39)</f>
        <v/>
      </c>
      <c r="M39" s="85" t="str">
        <f t="shared" ref="M39" si="122">IF(B39="","",IF((J39-K39)=0,0,ROUNDDOWN((((O39-K39)/J39)*100),3)))</f>
        <v/>
      </c>
      <c r="N39" s="116" t="str">
        <f t="shared" ref="N39" si="123">IF(B39="","",IF(AND(M39&gt;=80,M40&gt;=80),"可","不可"))</f>
        <v/>
      </c>
      <c r="O39" s="95">
        <f>'11か月目'!O39+D39</f>
        <v>0</v>
      </c>
      <c r="P39" s="32" t="str">
        <f>IF($B39="","",'11か月目'!P39+E39)</f>
        <v/>
      </c>
      <c r="Q39" s="76" t="str">
        <f t="shared" ref="Q39" si="124">IF(B39="","",IF(O39-(K39-P39)=0,0,ROUNDDOWN(((O39-K39)/(O39-P39)*100),3)))</f>
        <v/>
      </c>
      <c r="R39" s="138" t="str">
        <f t="shared" ref="R39" si="125">IF(B39="","",IF(Q39+Q40=0,0,ROUNDDOWN((((O39-K39)+(O40-K40))/((O39-P39)+(O40-P40))*100),3)))</f>
        <v/>
      </c>
      <c r="S39" s="118"/>
      <c r="T39" s="119"/>
      <c r="U39" s="120"/>
    </row>
    <row r="40" spans="1:21" ht="9.9499999999999993" customHeight="1" x14ac:dyDescent="0.15">
      <c r="A40" s="143"/>
      <c r="B40" s="178"/>
      <c r="C40" s="109" t="s">
        <v>13</v>
      </c>
      <c r="D40" s="44">
        <f>IF(B39="",0,D$14)</f>
        <v>0</v>
      </c>
      <c r="E40" s="45"/>
      <c r="F40" s="35" t="str">
        <f t="shared" ref="F40" si="126">IF($B39="","",(D40-(E40+G40+H40)))</f>
        <v/>
      </c>
      <c r="G40" s="45"/>
      <c r="H40" s="45"/>
      <c r="I40" s="80" t="str">
        <f t="shared" ref="I40" si="127">IF(B39="","",IF((D40-E40)=0,0,ROUNDDOWN(((F40/D40)*100),3)))</f>
        <v/>
      </c>
      <c r="J40" s="94" t="str">
        <f>'１か月目'!J40</f>
        <v/>
      </c>
      <c r="K40" s="33" t="str">
        <f>IF($B39="","",'11か月目'!K40+(E40+G40+H40))</f>
        <v/>
      </c>
      <c r="L40" s="33" t="str">
        <f>IF($B39="","",'11か月目'!L40-D40)</f>
        <v/>
      </c>
      <c r="M40" s="87" t="str">
        <f t="shared" ref="M40" si="128">IF(B39="","",IF((J40-K40)=0,0,ROUNDDOWN((((O40-K40)/J40)*100),3)))</f>
        <v/>
      </c>
      <c r="N40" s="117"/>
      <c r="O40" s="94">
        <f>'11か月目'!O40+D40</f>
        <v>0</v>
      </c>
      <c r="P40" s="33" t="str">
        <f>IF($B39="","",'11か月目'!P40+E40)</f>
        <v/>
      </c>
      <c r="Q40" s="77" t="str">
        <f t="shared" ref="Q40" si="129">IF(B39="","",IF(O40-(K40-P40)=0,0,ROUNDDOWN(((O40-K40)/(O40-P40)*100),3)))</f>
        <v/>
      </c>
      <c r="R40" s="139"/>
      <c r="S40" s="121"/>
      <c r="T40" s="122"/>
      <c r="U40" s="123"/>
    </row>
    <row r="41" spans="1:21" ht="9.9499999999999993" customHeight="1" x14ac:dyDescent="0.15">
      <c r="A41" s="142">
        <v>15</v>
      </c>
      <c r="B41" s="177" t="str">
        <f>IF('１か月目'!B41=0,"",'１か月目'!B41)</f>
        <v/>
      </c>
      <c r="C41" s="20" t="s">
        <v>12</v>
      </c>
      <c r="D41" s="46">
        <f>IF(B41="",0,D$13)</f>
        <v>0</v>
      </c>
      <c r="E41" s="47"/>
      <c r="F41" s="36" t="str">
        <f t="shared" ref="F41" si="130">IF($B41="","",(D41-(E41+G41+H41)))</f>
        <v/>
      </c>
      <c r="G41" s="47"/>
      <c r="H41" s="47"/>
      <c r="I41" s="81" t="str">
        <f t="shared" ref="I41" si="131">IF(B41="","",IF((D41-E41)=0,0,ROUNDDOWN(((F41/D41)*100),3)))</f>
        <v/>
      </c>
      <c r="J41" s="95" t="str">
        <f>'１か月目'!J41</f>
        <v/>
      </c>
      <c r="K41" s="32" t="str">
        <f>IF($B41="","",'11か月目'!K41+(E41+G41+H41))</f>
        <v/>
      </c>
      <c r="L41" s="32" t="str">
        <f>IF($B41="","",'11か月目'!L41-D41)</f>
        <v/>
      </c>
      <c r="M41" s="88" t="str">
        <f t="shared" ref="M41" si="132">IF(B41="","",IF((J41-K41)=0,0,ROUNDDOWN((((O41-K41)/J41)*100),3)))</f>
        <v/>
      </c>
      <c r="N41" s="116" t="str">
        <f t="shared" ref="N41" si="133">IF(B41="","",IF(AND(M41&gt;=80,M42&gt;=80),"可","不可"))</f>
        <v/>
      </c>
      <c r="O41" s="95">
        <f>'11か月目'!O41+D41</f>
        <v>0</v>
      </c>
      <c r="P41" s="32" t="str">
        <f>IF($B41="","",'11か月目'!P41+E41)</f>
        <v/>
      </c>
      <c r="Q41" s="76" t="str">
        <f t="shared" ref="Q41" si="134">IF(B41="","",IF(O41-(K41-P41)=0,0,ROUNDDOWN(((O41-K41)/(O41-P41)*100),3)))</f>
        <v/>
      </c>
      <c r="R41" s="138" t="str">
        <f t="shared" ref="R41" si="135">IF(B41="","",IF(Q41+Q42=0,0,ROUNDDOWN((((O41-K41)+(O42-K42))/((O41-P41)+(O42-P42))*100),3)))</f>
        <v/>
      </c>
      <c r="S41" s="118"/>
      <c r="T41" s="119"/>
      <c r="U41" s="120"/>
    </row>
    <row r="42" spans="1:21" ht="9.9499999999999993" customHeight="1" x14ac:dyDescent="0.15">
      <c r="A42" s="143"/>
      <c r="B42" s="178"/>
      <c r="C42" s="109" t="s">
        <v>13</v>
      </c>
      <c r="D42" s="48">
        <f>IF(B41="",0,D$14)</f>
        <v>0</v>
      </c>
      <c r="E42" s="41"/>
      <c r="F42" s="33" t="str">
        <f t="shared" ref="F42" si="136">IF($B41="","",(D42-(E42+G42+H42)))</f>
        <v/>
      </c>
      <c r="G42" s="41"/>
      <c r="H42" s="41"/>
      <c r="I42" s="77" t="str">
        <f t="shared" ref="I42" si="137">IF(B41="","",IF((D42-E42)=0,0,ROUNDDOWN(((F42/D42)*100),3)))</f>
        <v/>
      </c>
      <c r="J42" s="94" t="str">
        <f>'１か月目'!J42</f>
        <v/>
      </c>
      <c r="K42" s="33" t="str">
        <f>IF($B41="","",'11か月目'!K42+(E42+G42+H42))</f>
        <v/>
      </c>
      <c r="L42" s="33" t="str">
        <f>IF($B41="","",'11か月目'!L42-D42)</f>
        <v/>
      </c>
      <c r="M42" s="86" t="str">
        <f t="shared" ref="M42" si="138">IF(B41="","",IF((J42-K42)=0,0,ROUNDDOWN((((O42-K42)/J42)*100),3)))</f>
        <v/>
      </c>
      <c r="N42" s="117"/>
      <c r="O42" s="94">
        <f>'11か月目'!O42+D42</f>
        <v>0</v>
      </c>
      <c r="P42" s="33" t="str">
        <f>IF($B41="","",'11か月目'!P42+E42)</f>
        <v/>
      </c>
      <c r="Q42" s="77" t="str">
        <f t="shared" ref="Q42" si="139">IF(B41="","",IF(O42-(K42-P42)=0,0,ROUNDDOWN(((O42-K42)/(O42-P42)*100),3)))</f>
        <v/>
      </c>
      <c r="R42" s="139"/>
      <c r="S42" s="121"/>
      <c r="T42" s="122"/>
      <c r="U42" s="123"/>
    </row>
    <row r="43" spans="1:21" ht="9.9499999999999993" customHeight="1" x14ac:dyDescent="0.15">
      <c r="A43" s="142">
        <v>16</v>
      </c>
      <c r="B43" s="184" t="str">
        <f>IF('１か月目'!B43=0,"",'１か月目'!B43)</f>
        <v/>
      </c>
      <c r="C43" s="21" t="s">
        <v>12</v>
      </c>
      <c r="D43" s="49">
        <f>IF(B43="",0,D$13)</f>
        <v>0</v>
      </c>
      <c r="E43" s="50"/>
      <c r="F43" s="37" t="str">
        <f t="shared" ref="F43" si="140">IF($B43="","",(D43-(E43+G43+H43)))</f>
        <v/>
      </c>
      <c r="G43" s="50"/>
      <c r="H43" s="50"/>
      <c r="I43" s="82" t="str">
        <f t="shared" ref="I43" si="141">IF(B43="","",IF((D43-E43)=0,0,ROUNDDOWN(((F43/D43)*100),3)))</f>
        <v/>
      </c>
      <c r="J43" s="95" t="str">
        <f>'１か月目'!J43</f>
        <v/>
      </c>
      <c r="K43" s="32" t="str">
        <f>IF($B43="","",'11か月目'!K43+(E43+G43+H43))</f>
        <v/>
      </c>
      <c r="L43" s="32" t="str">
        <f>IF($B43="","",'11か月目'!L43-D43)</f>
        <v/>
      </c>
      <c r="M43" s="89" t="str">
        <f t="shared" ref="M43" si="142">IF(B43="","",IF((J43-K43)=0,0,ROUNDDOWN((((O43-K43)/J43)*100),3)))</f>
        <v/>
      </c>
      <c r="N43" s="163" t="str">
        <f t="shared" ref="N43" si="143">IF(B43="","",IF(AND(M43&gt;=80,M44&gt;=80),"可","不可"))</f>
        <v/>
      </c>
      <c r="O43" s="95">
        <f>'11か月目'!O43+D43</f>
        <v>0</v>
      </c>
      <c r="P43" s="32" t="str">
        <f>IF($B43="","",'11か月目'!P43+E43)</f>
        <v/>
      </c>
      <c r="Q43" s="76" t="str">
        <f t="shared" ref="Q43" si="144">IF(B43="","",IF(O43-(K43-P43)=0,0,ROUNDDOWN(((O43-K43)/(O43-P43)*100),3)))</f>
        <v/>
      </c>
      <c r="R43" s="138" t="str">
        <f t="shared" ref="R43" si="145">IF(B43="","",IF(Q43+Q44=0,0,ROUNDDOWN((((O43-K43)+(O44-K44))/((O43-P43)+(O44-P44))*100),3)))</f>
        <v/>
      </c>
      <c r="S43" s="164"/>
      <c r="T43" s="165"/>
      <c r="U43" s="166"/>
    </row>
    <row r="44" spans="1:21" ht="9.9499999999999993" customHeight="1" x14ac:dyDescent="0.15">
      <c r="A44" s="143"/>
      <c r="B44" s="178"/>
      <c r="C44" s="109" t="s">
        <v>13</v>
      </c>
      <c r="D44" s="44">
        <f>IF(B43="",0,D$14)</f>
        <v>0</v>
      </c>
      <c r="E44" s="45"/>
      <c r="F44" s="35" t="str">
        <f t="shared" ref="F44" si="146">IF($B43="","",(D44-(E44+G44+H44)))</f>
        <v/>
      </c>
      <c r="G44" s="45"/>
      <c r="H44" s="45"/>
      <c r="I44" s="80" t="str">
        <f t="shared" ref="I44" si="147">IF(B43="","",IF((D44-E44)=0,0,ROUNDDOWN(((F44/D44)*100),3)))</f>
        <v/>
      </c>
      <c r="J44" s="94" t="str">
        <f>'１か月目'!J44</f>
        <v/>
      </c>
      <c r="K44" s="33" t="str">
        <f>IF($B43="","",'11か月目'!K44+(E44+G44+H44))</f>
        <v/>
      </c>
      <c r="L44" s="33" t="str">
        <f>IF($B43="","",'11か月目'!L44-D44)</f>
        <v/>
      </c>
      <c r="M44" s="87" t="str">
        <f t="shared" ref="M44" si="148">IF(B43="","",IF((J44-K44)=0,0,ROUNDDOWN((((O44-K44)/J44)*100),3)))</f>
        <v/>
      </c>
      <c r="N44" s="117"/>
      <c r="O44" s="94">
        <f>'11か月目'!O44+D44</f>
        <v>0</v>
      </c>
      <c r="P44" s="33" t="str">
        <f>IF($B43="","",'11か月目'!P44+E44)</f>
        <v/>
      </c>
      <c r="Q44" s="77" t="str">
        <f t="shared" ref="Q44" si="149">IF(B43="","",IF(O44-(K44-P44)=0,0,ROUNDDOWN(((O44-K44)/(O44-P44)*100),3)))</f>
        <v/>
      </c>
      <c r="R44" s="139"/>
      <c r="S44" s="121"/>
      <c r="T44" s="122"/>
      <c r="U44" s="123"/>
    </row>
    <row r="45" spans="1:21" ht="9.9499999999999993" customHeight="1" x14ac:dyDescent="0.15">
      <c r="A45" s="142">
        <v>17</v>
      </c>
      <c r="B45" s="177" t="str">
        <f>IF('１か月目'!B45=0,"",'１か月目'!B45)</f>
        <v/>
      </c>
      <c r="C45" s="108" t="s">
        <v>12</v>
      </c>
      <c r="D45" s="46">
        <f>IF(B45="",0,D$13)</f>
        <v>0</v>
      </c>
      <c r="E45" s="47"/>
      <c r="F45" s="36" t="str">
        <f t="shared" ref="F45" si="150">IF($B45="","",(D45-(E45+G45+H45)))</f>
        <v/>
      </c>
      <c r="G45" s="47"/>
      <c r="H45" s="47"/>
      <c r="I45" s="81" t="str">
        <f t="shared" ref="I45" si="151">IF(B45="","",IF((D45-E45)=0,0,ROUNDDOWN(((F45/D45)*100),3)))</f>
        <v/>
      </c>
      <c r="J45" s="95" t="str">
        <f>'１か月目'!J45</f>
        <v/>
      </c>
      <c r="K45" s="32" t="str">
        <f>IF($B45="","",'11か月目'!K45+(E45+G45+H45))</f>
        <v/>
      </c>
      <c r="L45" s="32" t="str">
        <f>IF($B45="","",'11か月目'!L45-D45)</f>
        <v/>
      </c>
      <c r="M45" s="88" t="str">
        <f t="shared" ref="M45" si="152">IF(B45="","",IF((J45-K45)=0,0,ROUNDDOWN((((O45-K45)/J45)*100),3)))</f>
        <v/>
      </c>
      <c r="N45" s="116" t="str">
        <f t="shared" ref="N45" si="153">IF(B45="","",IF(AND(M45&gt;=80,M46&gt;=80),"可","不可"))</f>
        <v/>
      </c>
      <c r="O45" s="95">
        <f>'11か月目'!O45+D45</f>
        <v>0</v>
      </c>
      <c r="P45" s="32" t="str">
        <f>IF($B45="","",'11か月目'!P45+E45)</f>
        <v/>
      </c>
      <c r="Q45" s="76" t="str">
        <f t="shared" ref="Q45" si="154">IF(B45="","",IF(O45-(K45-P45)=0,0,ROUNDDOWN(((O45-K45)/(O45-P45)*100),3)))</f>
        <v/>
      </c>
      <c r="R45" s="138" t="str">
        <f t="shared" ref="R45" si="155">IF(B45="","",IF(Q45+Q46=0,0,ROUNDDOWN((((O45-K45)+(O46-K46))/((O45-P45)+(O46-P46))*100),3)))</f>
        <v/>
      </c>
      <c r="S45" s="118"/>
      <c r="T45" s="119"/>
      <c r="U45" s="120"/>
    </row>
    <row r="46" spans="1:21" ht="9.9499999999999993" customHeight="1" x14ac:dyDescent="0.15">
      <c r="A46" s="143"/>
      <c r="B46" s="178"/>
      <c r="C46" s="18" t="s">
        <v>13</v>
      </c>
      <c r="D46" s="48">
        <f>IF(B45="",0,D$14)</f>
        <v>0</v>
      </c>
      <c r="E46" s="41"/>
      <c r="F46" s="33" t="str">
        <f t="shared" ref="F46" si="156">IF($B45="","",(D46-(E46+G46+H46)))</f>
        <v/>
      </c>
      <c r="G46" s="41"/>
      <c r="H46" s="41"/>
      <c r="I46" s="77" t="str">
        <f t="shared" ref="I46" si="157">IF(B45="","",IF((D46-E46)=0,0,ROUNDDOWN(((F46/D46)*100),3)))</f>
        <v/>
      </c>
      <c r="J46" s="94" t="str">
        <f>'１か月目'!J46</f>
        <v/>
      </c>
      <c r="K46" s="33" t="str">
        <f>IF($B45="","",'11か月目'!K46+(E46+G46+H46))</f>
        <v/>
      </c>
      <c r="L46" s="33" t="str">
        <f>IF($B45="","",'11か月目'!L46-D46)</f>
        <v/>
      </c>
      <c r="M46" s="86" t="str">
        <f t="shared" ref="M46" si="158">IF(B45="","",IF((J46-K46)=0,0,ROUNDDOWN((((O46-K46)/J46)*100),3)))</f>
        <v/>
      </c>
      <c r="N46" s="117"/>
      <c r="O46" s="94">
        <f>'11か月目'!O46+D46</f>
        <v>0</v>
      </c>
      <c r="P46" s="33" t="str">
        <f>IF($B45="","",'11か月目'!P46+E46)</f>
        <v/>
      </c>
      <c r="Q46" s="77" t="str">
        <f t="shared" ref="Q46" si="159">IF(B45="","",IF(O46-(K46-P46)=0,0,ROUNDDOWN(((O46-K46)/(O46-P46)*100),3)))</f>
        <v/>
      </c>
      <c r="R46" s="139"/>
      <c r="S46" s="121"/>
      <c r="T46" s="122"/>
      <c r="U46" s="123"/>
    </row>
    <row r="47" spans="1:21" ht="9.9499999999999993" customHeight="1" x14ac:dyDescent="0.15">
      <c r="A47" s="142">
        <v>18</v>
      </c>
      <c r="B47" s="177" t="str">
        <f>IF('１か月目'!B47=0,"",'１か月目'!B47)</f>
        <v/>
      </c>
      <c r="C47" s="20" t="s">
        <v>12</v>
      </c>
      <c r="D47" s="42">
        <f>IF(B47="",0,D$13)</f>
        <v>0</v>
      </c>
      <c r="E47" s="43"/>
      <c r="F47" s="34" t="str">
        <f t="shared" ref="F47" si="160">IF($B47="","",(D47-(E47+G47+H47)))</f>
        <v/>
      </c>
      <c r="G47" s="43"/>
      <c r="H47" s="43"/>
      <c r="I47" s="79" t="str">
        <f t="shared" ref="I47" si="161">IF(B47="","",IF((D47-E47)=0,0,ROUNDDOWN(((F47/D47)*100),3)))</f>
        <v/>
      </c>
      <c r="J47" s="95" t="str">
        <f>'１か月目'!J47</f>
        <v/>
      </c>
      <c r="K47" s="32" t="str">
        <f>IF($B47="","",'11か月目'!K47+(E47+G47+H47))</f>
        <v/>
      </c>
      <c r="L47" s="32" t="str">
        <f>IF($B47="","",'11か月目'!L47-D47)</f>
        <v/>
      </c>
      <c r="M47" s="85" t="str">
        <f t="shared" ref="M47" si="162">IF(B47="","",IF((J47-K47)=0,0,ROUNDDOWN((((O47-K47)/J47)*100),3)))</f>
        <v/>
      </c>
      <c r="N47" s="116" t="str">
        <f t="shared" ref="N47" si="163">IF(B47="","",IF(AND(M47&gt;=80,M48&gt;=80),"可","不可"))</f>
        <v/>
      </c>
      <c r="O47" s="95">
        <f>'11か月目'!O47+D47</f>
        <v>0</v>
      </c>
      <c r="P47" s="32" t="str">
        <f>IF($B47="","",'11か月目'!P47+E47)</f>
        <v/>
      </c>
      <c r="Q47" s="76" t="str">
        <f t="shared" ref="Q47" si="164">IF(B47="","",IF(O47-(K47-P47)=0,0,ROUNDDOWN(((O47-K47)/(O47-P47)*100),3)))</f>
        <v/>
      </c>
      <c r="R47" s="138" t="str">
        <f t="shared" ref="R47" si="165">IF(B47="","",IF(Q47+Q48=0,0,ROUNDDOWN((((O47-K47)+(O48-K48))/((O47-P47)+(O48-P48))*100),3)))</f>
        <v/>
      </c>
      <c r="S47" s="118"/>
      <c r="T47" s="119"/>
      <c r="U47" s="120"/>
    </row>
    <row r="48" spans="1:21" ht="9.9499999999999993" customHeight="1" x14ac:dyDescent="0.15">
      <c r="A48" s="143"/>
      <c r="B48" s="178"/>
      <c r="C48" s="109" t="s">
        <v>13</v>
      </c>
      <c r="D48" s="44">
        <f>IF(B47="",0,D$14)</f>
        <v>0</v>
      </c>
      <c r="E48" s="45"/>
      <c r="F48" s="35" t="str">
        <f t="shared" ref="F48" si="166">IF($B47="","",(D48-(E48+G48+H48)))</f>
        <v/>
      </c>
      <c r="G48" s="45"/>
      <c r="H48" s="45"/>
      <c r="I48" s="80" t="str">
        <f t="shared" ref="I48" si="167">IF(B47="","",IF((D48-E48)=0,0,ROUNDDOWN(((F48/D48)*100),3)))</f>
        <v/>
      </c>
      <c r="J48" s="94" t="str">
        <f>'１か月目'!J48</f>
        <v/>
      </c>
      <c r="K48" s="33" t="str">
        <f>IF($B47="","",'11か月目'!K48+(E48+G48+H48))</f>
        <v/>
      </c>
      <c r="L48" s="33" t="str">
        <f>IF($B47="","",'11か月目'!L48-D48)</f>
        <v/>
      </c>
      <c r="M48" s="87" t="str">
        <f t="shared" ref="M48" si="168">IF(B47="","",IF((J48-K48)=0,0,ROUNDDOWN((((O48-K48)/J48)*100),3)))</f>
        <v/>
      </c>
      <c r="N48" s="117"/>
      <c r="O48" s="94">
        <f>'11か月目'!O48+D48</f>
        <v>0</v>
      </c>
      <c r="P48" s="33" t="str">
        <f>IF($B47="","",'11か月目'!P48+E48)</f>
        <v/>
      </c>
      <c r="Q48" s="77" t="str">
        <f t="shared" ref="Q48" si="169">IF(B47="","",IF(O48-(K48-P48)=0,0,ROUNDDOWN(((O48-K48)/(O48-P48)*100),3)))</f>
        <v/>
      </c>
      <c r="R48" s="139"/>
      <c r="S48" s="121"/>
      <c r="T48" s="122"/>
      <c r="U48" s="123"/>
    </row>
    <row r="49" spans="1:21" ht="9.9499999999999993" customHeight="1" x14ac:dyDescent="0.15">
      <c r="A49" s="142">
        <v>19</v>
      </c>
      <c r="B49" s="177" t="str">
        <f>IF('１か月目'!B49=0,"",'１か月目'!B49)</f>
        <v/>
      </c>
      <c r="C49" s="108" t="s">
        <v>12</v>
      </c>
      <c r="D49" s="46">
        <f>IF(B49="",0,D$13)</f>
        <v>0</v>
      </c>
      <c r="E49" s="47"/>
      <c r="F49" s="36" t="str">
        <f t="shared" ref="F49" si="170">IF($B49="","",(D49-(E49+G49+H49)))</f>
        <v/>
      </c>
      <c r="G49" s="47"/>
      <c r="H49" s="47"/>
      <c r="I49" s="81" t="str">
        <f t="shared" ref="I49" si="171">IF(B49="","",IF((D49-E49)=0,0,ROUNDDOWN(((F49/D49)*100),3)))</f>
        <v/>
      </c>
      <c r="J49" s="95" t="str">
        <f>'１か月目'!J49</f>
        <v/>
      </c>
      <c r="K49" s="32" t="str">
        <f>IF($B49="","",'11か月目'!K49+(E49+G49+H49))</f>
        <v/>
      </c>
      <c r="L49" s="32" t="str">
        <f>IF($B49="","",'11か月目'!L49-D49)</f>
        <v/>
      </c>
      <c r="M49" s="88" t="str">
        <f t="shared" ref="M49" si="172">IF(B49="","",IF((J49-K49)=0,0,ROUNDDOWN((((O49-K49)/J49)*100),3)))</f>
        <v/>
      </c>
      <c r="N49" s="116" t="str">
        <f t="shared" ref="N49" si="173">IF(B49="","",IF(AND(M49&gt;=80,M50&gt;=80),"可","不可"))</f>
        <v/>
      </c>
      <c r="O49" s="95">
        <f>'11か月目'!O49+D49</f>
        <v>0</v>
      </c>
      <c r="P49" s="32" t="str">
        <f>IF($B49="","",'11か月目'!P49+E49)</f>
        <v/>
      </c>
      <c r="Q49" s="76" t="str">
        <f t="shared" ref="Q49" si="174">IF(B49="","",IF(O49-(K49-P49)=0,0,ROUNDDOWN(((O49-K49)/(O49-P49)*100),3)))</f>
        <v/>
      </c>
      <c r="R49" s="138" t="str">
        <f t="shared" ref="R49" si="175">IF(B49="","",IF(Q49+Q50=0,0,ROUNDDOWN((((O49-K49)+(O50-K50))/((O49-P49)+(O50-P50))*100),3)))</f>
        <v/>
      </c>
      <c r="S49" s="118"/>
      <c r="T49" s="119"/>
      <c r="U49" s="120"/>
    </row>
    <row r="50" spans="1:21" ht="9.9499999999999993" customHeight="1" x14ac:dyDescent="0.15">
      <c r="A50" s="143"/>
      <c r="B50" s="178"/>
      <c r="C50" s="18" t="s">
        <v>13</v>
      </c>
      <c r="D50" s="48">
        <f>IF(B49="",0,D$14)</f>
        <v>0</v>
      </c>
      <c r="E50" s="41"/>
      <c r="F50" s="33" t="str">
        <f t="shared" ref="F50" si="176">IF($B49="","",(D50-(E50+G50+H50)))</f>
        <v/>
      </c>
      <c r="G50" s="41"/>
      <c r="H50" s="41"/>
      <c r="I50" s="77" t="str">
        <f t="shared" ref="I50" si="177">IF(B49="","",IF((D50-E50)=0,0,ROUNDDOWN(((F50/D50)*100),3)))</f>
        <v/>
      </c>
      <c r="J50" s="94" t="str">
        <f>'１か月目'!J50</f>
        <v/>
      </c>
      <c r="K50" s="33" t="str">
        <f>IF($B49="","",'11か月目'!K50+(E50+G50+H50))</f>
        <v/>
      </c>
      <c r="L50" s="33" t="str">
        <f>IF($B49="","",'11か月目'!L50-D50)</f>
        <v/>
      </c>
      <c r="M50" s="86" t="str">
        <f t="shared" ref="M50" si="178">IF(B49="","",IF((J50-K50)=0,0,ROUNDDOWN((((O50-K50)/J50)*100),3)))</f>
        <v/>
      </c>
      <c r="N50" s="117"/>
      <c r="O50" s="94">
        <f>'11か月目'!O50+D50</f>
        <v>0</v>
      </c>
      <c r="P50" s="33" t="str">
        <f>IF($B49="","",'11か月目'!P50+E50)</f>
        <v/>
      </c>
      <c r="Q50" s="77" t="str">
        <f t="shared" ref="Q50" si="179">IF(B49="","",IF(O50-(K50-P50)=0,0,ROUNDDOWN(((O50-K50)/(O50-P50)*100),3)))</f>
        <v/>
      </c>
      <c r="R50" s="139"/>
      <c r="S50" s="121"/>
      <c r="T50" s="122"/>
      <c r="U50" s="123"/>
    </row>
    <row r="51" spans="1:21" ht="9.9499999999999993" customHeight="1" x14ac:dyDescent="0.15">
      <c r="A51" s="142">
        <v>20</v>
      </c>
      <c r="B51" s="177" t="str">
        <f>IF('１か月目'!B51=0,"",'１か月目'!B51)</f>
        <v/>
      </c>
      <c r="C51" s="20" t="s">
        <v>12</v>
      </c>
      <c r="D51" s="46">
        <f>IF(B51="",0,D$13)</f>
        <v>0</v>
      </c>
      <c r="E51" s="47"/>
      <c r="F51" s="36" t="str">
        <f t="shared" ref="F51" si="180">IF($B51="","",(D51-(E51+G51+H51)))</f>
        <v/>
      </c>
      <c r="G51" s="47"/>
      <c r="H51" s="47"/>
      <c r="I51" s="81" t="str">
        <f t="shared" ref="I51" si="181">IF(B51="","",IF((D51-E51)=0,0,ROUNDDOWN(((F51/D51)*100),3)))</f>
        <v/>
      </c>
      <c r="J51" s="95" t="str">
        <f>'１か月目'!J51</f>
        <v/>
      </c>
      <c r="K51" s="32" t="str">
        <f>IF($B51="","",'11か月目'!K51+(E51+G51+H51))</f>
        <v/>
      </c>
      <c r="L51" s="32" t="str">
        <f>IF($B51="","",'11か月目'!L51-D51)</f>
        <v/>
      </c>
      <c r="M51" s="88" t="str">
        <f t="shared" ref="M51" si="182">IF(B51="","",IF((J51-K51)=0,0,ROUNDDOWN((((O51-K51)/J51)*100),3)))</f>
        <v/>
      </c>
      <c r="N51" s="116" t="str">
        <f t="shared" ref="N51" si="183">IF(B51="","",IF(AND(M51&gt;=80,M52&gt;=80),"可","不可"))</f>
        <v/>
      </c>
      <c r="O51" s="95">
        <f>'11か月目'!O51+D51</f>
        <v>0</v>
      </c>
      <c r="P51" s="32" t="str">
        <f>IF($B51="","",'11か月目'!P51+E51)</f>
        <v/>
      </c>
      <c r="Q51" s="76" t="str">
        <f t="shared" ref="Q51" si="184">IF(B51="","",IF(O51-(K51-P51)=0,0,ROUNDDOWN(((O51-K51)/(O51-P51)*100),3)))</f>
        <v/>
      </c>
      <c r="R51" s="138" t="str">
        <f t="shared" ref="R51" si="185">IF(B51="","",IF(Q51+Q52=0,0,ROUNDDOWN((((O51-K51)+(O52-K52))/((O51-P51)+(O52-P52))*100),3)))</f>
        <v/>
      </c>
      <c r="S51" s="118"/>
      <c r="T51" s="119"/>
      <c r="U51" s="120"/>
    </row>
    <row r="52" spans="1:21" ht="9.9499999999999993" customHeight="1" x14ac:dyDescent="0.15">
      <c r="A52" s="143"/>
      <c r="B52" s="178"/>
      <c r="C52" s="109" t="s">
        <v>13</v>
      </c>
      <c r="D52" s="48">
        <f>IF(B51="",0,D$14)</f>
        <v>0</v>
      </c>
      <c r="E52" s="19"/>
      <c r="F52" s="33" t="str">
        <f t="shared" ref="F52" si="186">IF($B51="","",(D52-(E52+G52+H52)))</f>
        <v/>
      </c>
      <c r="G52" s="19"/>
      <c r="H52" s="19"/>
      <c r="I52" s="83" t="str">
        <f t="shared" ref="I52" si="187">IF(B51="","",IF((D52-E52)=0,0,ROUNDDOWN(((F52/D52)*100),3)))</f>
        <v/>
      </c>
      <c r="J52" s="94" t="str">
        <f>'１か月目'!J52</f>
        <v/>
      </c>
      <c r="K52" s="33" t="str">
        <f>IF($B51="","",'11か月目'!K52+(E52+G52+H52))</f>
        <v/>
      </c>
      <c r="L52" s="33" t="str">
        <f>IF($B51="","",'11か月目'!L52-D52)</f>
        <v/>
      </c>
      <c r="M52" s="90" t="str">
        <f t="shared" ref="M52" si="188">IF(B51="","",IF((J52-K52)=0,0,ROUNDDOWN((((O52-K52)/J52)*100),3)))</f>
        <v/>
      </c>
      <c r="N52" s="117"/>
      <c r="O52" s="94">
        <f>'11か月目'!O52+D52</f>
        <v>0</v>
      </c>
      <c r="P52" s="33" t="str">
        <f>IF($B51="","",'11か月目'!P52+E52)</f>
        <v/>
      </c>
      <c r="Q52" s="77" t="str">
        <f t="shared" ref="Q52" si="189">IF(B51="","",IF(O52-(K52-P52)=0,0,ROUNDDOWN(((O52-K52)/(O52-P52)*100),3)))</f>
        <v/>
      </c>
      <c r="R52" s="139"/>
      <c r="S52" s="121"/>
      <c r="T52" s="122"/>
      <c r="U52" s="123"/>
    </row>
    <row r="53" spans="1:21" ht="11.1" customHeight="1" x14ac:dyDescent="0.15">
      <c r="A53" s="28" t="s">
        <v>42</v>
      </c>
      <c r="B53" s="28"/>
      <c r="C53" s="29"/>
      <c r="D53" s="29"/>
      <c r="E53" s="29"/>
      <c r="F53" s="29"/>
      <c r="G53" s="29"/>
      <c r="H53" s="29"/>
      <c r="I53" s="29"/>
      <c r="J53" s="29"/>
      <c r="K53" s="29"/>
      <c r="L53" s="29"/>
      <c r="M53" s="29"/>
      <c r="N53" s="29"/>
      <c r="O53" s="29"/>
      <c r="P53" s="29"/>
      <c r="Q53" s="29"/>
      <c r="R53" s="29"/>
      <c r="S53" s="29"/>
      <c r="T53" s="29"/>
      <c r="U53" s="107" t="s">
        <v>14</v>
      </c>
    </row>
    <row r="54" spans="1:21" ht="11.1" customHeight="1" x14ac:dyDescent="0.15">
      <c r="A54" s="28" t="s">
        <v>41</v>
      </c>
      <c r="B54" s="28"/>
      <c r="C54" s="29"/>
      <c r="D54" s="29"/>
      <c r="E54" s="29"/>
      <c r="F54" s="29"/>
      <c r="G54" s="29"/>
      <c r="H54" s="29"/>
      <c r="I54" s="29"/>
      <c r="J54" s="29"/>
      <c r="K54" s="29"/>
      <c r="L54" s="29"/>
      <c r="M54" s="29"/>
      <c r="N54" s="29"/>
      <c r="O54" s="29"/>
      <c r="P54" s="29"/>
      <c r="Q54" s="29"/>
      <c r="R54" s="29"/>
      <c r="S54" s="29"/>
      <c r="T54" s="29"/>
      <c r="U54" s="29"/>
    </row>
    <row r="55" spans="1:21" ht="11.1" customHeight="1" x14ac:dyDescent="0.15">
      <c r="A55" s="28" t="s">
        <v>40</v>
      </c>
      <c r="B55" s="28"/>
      <c r="C55" s="29"/>
      <c r="D55" s="29"/>
      <c r="E55" s="29"/>
      <c r="F55" s="29"/>
      <c r="G55" s="29"/>
      <c r="H55" s="29"/>
      <c r="I55" s="29"/>
      <c r="J55" s="29"/>
      <c r="K55" s="29"/>
      <c r="L55" s="29"/>
      <c r="M55" s="29"/>
      <c r="N55" s="29"/>
      <c r="O55" s="29"/>
      <c r="P55" s="29"/>
      <c r="Q55" s="29"/>
      <c r="R55" s="29"/>
      <c r="S55" s="29"/>
      <c r="T55" s="29"/>
      <c r="U55" s="29"/>
    </row>
    <row r="56" spans="1:21" ht="11.1" customHeight="1" x14ac:dyDescent="0.15">
      <c r="A56" s="28" t="s">
        <v>44</v>
      </c>
    </row>
  </sheetData>
  <sheetProtection sheet="1" selectLockedCells="1"/>
  <mergeCells count="117">
    <mergeCell ref="A1:U2"/>
    <mergeCell ref="D4:J4"/>
    <mergeCell ref="O4:U4"/>
    <mergeCell ref="D5:F5"/>
    <mergeCell ref="H5:J5"/>
    <mergeCell ref="O5:U5"/>
    <mergeCell ref="S11:U12"/>
    <mergeCell ref="A13:A14"/>
    <mergeCell ref="B13:B14"/>
    <mergeCell ref="N13:N14"/>
    <mergeCell ref="R13:R14"/>
    <mergeCell ref="S13:U14"/>
    <mergeCell ref="D6:F6"/>
    <mergeCell ref="G6:J6"/>
    <mergeCell ref="S7:U7"/>
    <mergeCell ref="A10:A12"/>
    <mergeCell ref="B10:B12"/>
    <mergeCell ref="C10:C12"/>
    <mergeCell ref="D10:I10"/>
    <mergeCell ref="J10:N10"/>
    <mergeCell ref="S10:U10"/>
    <mergeCell ref="A15:A16"/>
    <mergeCell ref="B15:B16"/>
    <mergeCell ref="N15:N16"/>
    <mergeCell ref="R15:R16"/>
    <mergeCell ref="S15:U16"/>
    <mergeCell ref="A17:A18"/>
    <mergeCell ref="B17:B18"/>
    <mergeCell ref="N17:N18"/>
    <mergeCell ref="R17:R18"/>
    <mergeCell ref="S17:U18"/>
    <mergeCell ref="A19:A20"/>
    <mergeCell ref="B19:B20"/>
    <mergeCell ref="N19:N20"/>
    <mergeCell ref="R19:R20"/>
    <mergeCell ref="S19:U20"/>
    <mergeCell ref="A21:A22"/>
    <mergeCell ref="B21:B22"/>
    <mergeCell ref="N21:N22"/>
    <mergeCell ref="R21:R22"/>
    <mergeCell ref="S21:U22"/>
    <mergeCell ref="A23:A24"/>
    <mergeCell ref="B23:B24"/>
    <mergeCell ref="N23:N24"/>
    <mergeCell ref="R23:R24"/>
    <mergeCell ref="S23:U24"/>
    <mergeCell ref="A25:A26"/>
    <mergeCell ref="B25:B26"/>
    <mergeCell ref="N25:N26"/>
    <mergeCell ref="R25:R26"/>
    <mergeCell ref="S25:U26"/>
    <mergeCell ref="A27:A28"/>
    <mergeCell ref="B27:B28"/>
    <mergeCell ref="N27:N28"/>
    <mergeCell ref="R27:R28"/>
    <mergeCell ref="S27:U28"/>
    <mergeCell ref="A29:A30"/>
    <mergeCell ref="B29:B30"/>
    <mergeCell ref="N29:N30"/>
    <mergeCell ref="R29:R30"/>
    <mergeCell ref="S29:U30"/>
    <mergeCell ref="A31:A32"/>
    <mergeCell ref="B31:B32"/>
    <mergeCell ref="N31:N32"/>
    <mergeCell ref="R31:R32"/>
    <mergeCell ref="S31:U32"/>
    <mergeCell ref="A33:A34"/>
    <mergeCell ref="B33:B34"/>
    <mergeCell ref="N33:N34"/>
    <mergeCell ref="R33:R34"/>
    <mergeCell ref="S33:U34"/>
    <mergeCell ref="A35:A36"/>
    <mergeCell ref="B35:B36"/>
    <mergeCell ref="N35:N36"/>
    <mergeCell ref="R35:R36"/>
    <mergeCell ref="S35:U36"/>
    <mergeCell ref="A37:A38"/>
    <mergeCell ref="B37:B38"/>
    <mergeCell ref="N37:N38"/>
    <mergeCell ref="R37:R38"/>
    <mergeCell ref="S37:U38"/>
    <mergeCell ref="R45:R46"/>
    <mergeCell ref="S45:U46"/>
    <mergeCell ref="A39:A40"/>
    <mergeCell ref="B39:B40"/>
    <mergeCell ref="N39:N40"/>
    <mergeCell ref="R39:R40"/>
    <mergeCell ref="S39:U40"/>
    <mergeCell ref="A41:A42"/>
    <mergeCell ref="B41:B42"/>
    <mergeCell ref="N41:N42"/>
    <mergeCell ref="R41:R42"/>
    <mergeCell ref="S41:U42"/>
    <mergeCell ref="A51:A52"/>
    <mergeCell ref="B51:B52"/>
    <mergeCell ref="N51:N52"/>
    <mergeCell ref="R51:R52"/>
    <mergeCell ref="S51:U52"/>
    <mergeCell ref="O10:R10"/>
    <mergeCell ref="A47:A48"/>
    <mergeCell ref="B47:B48"/>
    <mergeCell ref="N47:N48"/>
    <mergeCell ref="R47:R48"/>
    <mergeCell ref="S47:U48"/>
    <mergeCell ref="A49:A50"/>
    <mergeCell ref="B49:B50"/>
    <mergeCell ref="N49:N50"/>
    <mergeCell ref="R49:R50"/>
    <mergeCell ref="S49:U50"/>
    <mergeCell ref="A43:A44"/>
    <mergeCell ref="B43:B44"/>
    <mergeCell ref="N43:N44"/>
    <mergeCell ref="R43:R44"/>
    <mergeCell ref="S43:U44"/>
    <mergeCell ref="A45:A46"/>
    <mergeCell ref="B45:B46"/>
    <mergeCell ref="N45:N46"/>
  </mergeCells>
  <phoneticPr fontId="26"/>
  <dataValidations count="1">
    <dataValidation type="whole" imeMode="off" operator="greaterThanOrEqual" allowBlank="1" showInputMessage="1" showErrorMessage="1" error="数字で入力してください" sqref="G13:H52 D13:E52" xr:uid="{87185B05-2A25-4281-8D7D-F2CEB7BD3781}">
      <formula1>0</formula1>
    </dataValidation>
  </dataValidations>
  <printOptions horizontalCentered="1" verticalCentered="1"/>
  <pageMargins left="0.39370078740157483" right="0.39370078740157483" top="0.39370078740157483" bottom="0.39370078740157483" header="0.31496062992125984" footer="0.31496062992125984"/>
  <pageSetup paperSize="9" orientation="landscape" r:id="rId1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7789F2-102F-4113-9CE1-BCAD268CDDCF}">
  <sheetPr>
    <tabColor theme="9" tint="0.59999389629810485"/>
  </sheetPr>
  <dimension ref="A1:U56"/>
  <sheetViews>
    <sheetView zoomScaleNormal="100" zoomScaleSheetLayoutView="100" workbookViewId="0">
      <selection activeCell="D13" sqref="D13"/>
    </sheetView>
  </sheetViews>
  <sheetFormatPr defaultRowHeight="13.5" x14ac:dyDescent="0.15"/>
  <cols>
    <col min="1" max="1" width="3.625" style="1" customWidth="1"/>
    <col min="2" max="2" width="12.625" style="1" customWidth="1"/>
    <col min="3" max="3" width="5.625" style="1" customWidth="1"/>
    <col min="4" max="21" width="6.625" style="1" customWidth="1"/>
    <col min="22" max="16384" width="9" style="1"/>
  </cols>
  <sheetData>
    <row r="1" spans="1:21" ht="12" customHeight="1" x14ac:dyDescent="0.15">
      <c r="A1" s="185" t="s">
        <v>9</v>
      </c>
      <c r="B1" s="185"/>
      <c r="C1" s="185"/>
      <c r="D1" s="185"/>
      <c r="E1" s="185"/>
      <c r="F1" s="185"/>
      <c r="G1" s="185"/>
      <c r="H1" s="185"/>
      <c r="I1" s="185"/>
      <c r="J1" s="185"/>
      <c r="K1" s="185"/>
      <c r="L1" s="185"/>
      <c r="M1" s="185"/>
      <c r="N1" s="185"/>
      <c r="O1" s="185"/>
      <c r="P1" s="185"/>
      <c r="Q1" s="185"/>
      <c r="R1" s="185"/>
      <c r="S1" s="185"/>
      <c r="T1" s="185"/>
      <c r="U1" s="185"/>
    </row>
    <row r="2" spans="1:21" ht="12" customHeight="1" x14ac:dyDescent="0.15">
      <c r="A2" s="185"/>
      <c r="B2" s="185"/>
      <c r="C2" s="185"/>
      <c r="D2" s="185"/>
      <c r="E2" s="185"/>
      <c r="F2" s="185"/>
      <c r="G2" s="185"/>
      <c r="H2" s="185"/>
      <c r="I2" s="185"/>
      <c r="J2" s="185"/>
      <c r="K2" s="185"/>
      <c r="L2" s="185"/>
      <c r="M2" s="185"/>
      <c r="N2" s="185"/>
      <c r="O2" s="185"/>
      <c r="P2" s="185"/>
      <c r="Q2" s="185"/>
      <c r="R2" s="185"/>
      <c r="S2" s="185"/>
      <c r="T2" s="185"/>
      <c r="U2" s="185"/>
    </row>
    <row r="3" spans="1:21" ht="6" customHeight="1" x14ac:dyDescent="0.15"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3"/>
      <c r="Q3" s="22"/>
      <c r="R3" s="22"/>
      <c r="S3" s="4"/>
      <c r="T3" s="4"/>
      <c r="U3" s="4"/>
    </row>
    <row r="4" spans="1:21" ht="12" customHeight="1" x14ac:dyDescent="0.15">
      <c r="B4" s="26" t="s">
        <v>22</v>
      </c>
      <c r="C4" s="56" t="s">
        <v>8</v>
      </c>
      <c r="D4" s="186" t="str">
        <f>IF('１か月目'!D4="","",'１か月目'!D4)</f>
        <v/>
      </c>
      <c r="E4" s="186"/>
      <c r="F4" s="186"/>
      <c r="G4" s="186"/>
      <c r="H4" s="186"/>
      <c r="I4" s="186"/>
      <c r="J4" s="186"/>
      <c r="K4" s="4"/>
      <c r="O4" s="174" t="str">
        <f>'１か月目'!O4:U4</f>
        <v>委託先名：</v>
      </c>
      <c r="P4" s="175"/>
      <c r="Q4" s="175"/>
      <c r="R4" s="175"/>
      <c r="S4" s="175"/>
      <c r="T4" s="175"/>
      <c r="U4" s="176"/>
    </row>
    <row r="5" spans="1:21" ht="12" customHeight="1" x14ac:dyDescent="0.15">
      <c r="B5" s="27" t="s">
        <v>21</v>
      </c>
      <c r="C5" s="23" t="s">
        <v>8</v>
      </c>
      <c r="D5" s="187" t="str">
        <f>IF('１か月目'!D5="","",'１か月目'!D5)</f>
        <v/>
      </c>
      <c r="E5" s="187"/>
      <c r="F5" s="187"/>
      <c r="G5" s="61" t="s">
        <v>7</v>
      </c>
      <c r="H5" s="187" t="str">
        <f>IF('１か月目'!H5="","",'１か月目'!H5)</f>
        <v/>
      </c>
      <c r="I5" s="187"/>
      <c r="J5" s="187"/>
      <c r="K5" s="4"/>
      <c r="O5" s="113" t="s">
        <v>26</v>
      </c>
      <c r="P5" s="114"/>
      <c r="Q5" s="114"/>
      <c r="R5" s="114"/>
      <c r="S5" s="114"/>
      <c r="T5" s="114"/>
      <c r="U5" s="115"/>
    </row>
    <row r="6" spans="1:21" ht="12" customHeight="1" x14ac:dyDescent="0.15">
      <c r="B6" s="27" t="s">
        <v>30</v>
      </c>
      <c r="C6" s="23" t="s">
        <v>8</v>
      </c>
      <c r="D6" s="154" t="e">
        <f ca="1">IF(MONTH(D5)+(K6-1)&lt;=12,MONTH(D5)+(K6-1),MONTH(D5)+(K6-1)-12)</f>
        <v>#VALUE!</v>
      </c>
      <c r="E6" s="154"/>
      <c r="F6" s="154"/>
      <c r="G6" s="158" t="e">
        <f ca="1">IF(D6="","","("&amp;IF(K6&gt;=10,"","　")&amp;K6&amp;"か月目／"&amp;IF(L6&gt;=10,"","　")&amp;L6&amp;"か月)")</f>
        <v>#VALUE!</v>
      </c>
      <c r="H6" s="158"/>
      <c r="I6" s="158"/>
      <c r="J6" s="158"/>
      <c r="K6" s="15">
        <f ca="1">VALUE(IF(LEFT(RIGHT(CELL("filename",$A$1),LEN(CELL("filename",$A$1))-FIND("か月目",CELL("filename",$A$1))+3),1)="]",MID(RIGHT(CELL("filename",$A$1),LEN(CELL("filename",$A$1))-FIND("か月目",CELL("filename",$A$1))+3),2,1),LEFT(RIGHT(CELL("filename",$A$1),LEN(CELL("filename",$A$1))-FIND("か月目",CELL("filename",$A$1))+3),2)))</f>
        <v>13</v>
      </c>
      <c r="L6" s="14" t="e">
        <f>IF(MONTH(D5)&lt;=MONTH(H5),MONTH(H5)-MONTH(D5)+1,24-MONTH(D5)+1+MONTH(H5))</f>
        <v>#VALUE!</v>
      </c>
      <c r="M6" s="14"/>
      <c r="N6" s="14"/>
      <c r="O6" s="24"/>
      <c r="P6" s="25"/>
      <c r="Q6" s="25"/>
      <c r="R6" s="25"/>
      <c r="S6" s="25"/>
      <c r="T6" s="25"/>
      <c r="U6" s="25"/>
    </row>
    <row r="7" spans="1:21" ht="12" customHeight="1" x14ac:dyDescent="0.15">
      <c r="B7" s="8"/>
      <c r="C7" s="8"/>
      <c r="D7" s="9"/>
      <c r="E7" s="9"/>
      <c r="F7" s="12"/>
      <c r="G7" s="12"/>
      <c r="H7" s="12"/>
      <c r="I7" s="11"/>
      <c r="J7" s="11"/>
      <c r="K7" s="11"/>
      <c r="L7" s="11"/>
      <c r="M7" s="11"/>
      <c r="N7" s="6"/>
      <c r="O7" s="7"/>
      <c r="P7" s="24"/>
      <c r="Q7" s="24"/>
      <c r="R7" s="24"/>
      <c r="S7" s="159" t="s">
        <v>46</v>
      </c>
      <c r="T7" s="160"/>
      <c r="U7" s="161"/>
    </row>
    <row r="8" spans="1:21" ht="3" customHeight="1" x14ac:dyDescent="0.15">
      <c r="B8" s="8"/>
      <c r="C8" s="8"/>
      <c r="D8" s="9"/>
      <c r="E8" s="9"/>
      <c r="F8" s="10"/>
      <c r="G8" s="10"/>
      <c r="H8" s="10"/>
      <c r="I8" s="8"/>
      <c r="J8" s="8"/>
      <c r="K8" s="8"/>
      <c r="L8" s="8"/>
      <c r="M8" s="8"/>
      <c r="N8" s="4"/>
      <c r="R8" s="63"/>
    </row>
    <row r="9" spans="1:21" ht="3" customHeight="1" x14ac:dyDescent="0.15"/>
    <row r="10" spans="1:21" ht="11.1" customHeight="1" x14ac:dyDescent="0.15">
      <c r="A10" s="179" t="s">
        <v>25</v>
      </c>
      <c r="B10" s="179" t="s">
        <v>10</v>
      </c>
      <c r="C10" s="181" t="s">
        <v>11</v>
      </c>
      <c r="D10" s="183" t="s">
        <v>5</v>
      </c>
      <c r="E10" s="179"/>
      <c r="F10" s="179"/>
      <c r="G10" s="179"/>
      <c r="H10" s="179"/>
      <c r="I10" s="181"/>
      <c r="J10" s="133" t="s">
        <v>37</v>
      </c>
      <c r="K10" s="134"/>
      <c r="L10" s="134"/>
      <c r="M10" s="134"/>
      <c r="N10" s="135"/>
      <c r="O10" s="171" t="s">
        <v>18</v>
      </c>
      <c r="P10" s="172"/>
      <c r="Q10" s="172"/>
      <c r="R10" s="173"/>
      <c r="S10" s="130" t="s">
        <v>6</v>
      </c>
      <c r="T10" s="131"/>
      <c r="U10" s="132"/>
    </row>
    <row r="11" spans="1:21" ht="11.1" customHeight="1" x14ac:dyDescent="0.15">
      <c r="A11" s="179"/>
      <c r="B11" s="179"/>
      <c r="C11" s="181"/>
      <c r="D11" s="98" t="s">
        <v>0</v>
      </c>
      <c r="E11" s="99" t="s">
        <v>15</v>
      </c>
      <c r="F11" s="99" t="s">
        <v>1</v>
      </c>
      <c r="G11" s="99" t="s">
        <v>2</v>
      </c>
      <c r="H11" s="99" t="s">
        <v>3</v>
      </c>
      <c r="I11" s="62" t="s">
        <v>4</v>
      </c>
      <c r="J11" s="57" t="s">
        <v>38</v>
      </c>
      <c r="K11" s="59" t="s">
        <v>24</v>
      </c>
      <c r="L11" s="59" t="s">
        <v>39</v>
      </c>
      <c r="M11" s="59" t="s">
        <v>4</v>
      </c>
      <c r="N11" s="96" t="s">
        <v>16</v>
      </c>
      <c r="O11" s="57" t="s">
        <v>17</v>
      </c>
      <c r="P11" s="99" t="s">
        <v>29</v>
      </c>
      <c r="Q11" s="102" t="s">
        <v>4</v>
      </c>
      <c r="R11" s="106"/>
      <c r="S11" s="124" t="s">
        <v>45</v>
      </c>
      <c r="T11" s="125"/>
      <c r="U11" s="126"/>
    </row>
    <row r="12" spans="1:21" ht="11.1" customHeight="1" thickBot="1" x14ac:dyDescent="0.2">
      <c r="A12" s="180"/>
      <c r="B12" s="180"/>
      <c r="C12" s="182"/>
      <c r="D12" s="100" t="s">
        <v>19</v>
      </c>
      <c r="E12" s="101" t="s">
        <v>19</v>
      </c>
      <c r="F12" s="101" t="s">
        <v>20</v>
      </c>
      <c r="G12" s="101" t="s">
        <v>19</v>
      </c>
      <c r="H12" s="101" t="s">
        <v>19</v>
      </c>
      <c r="I12" s="78" t="s">
        <v>35</v>
      </c>
      <c r="J12" s="58" t="s">
        <v>19</v>
      </c>
      <c r="K12" s="60" t="s">
        <v>23</v>
      </c>
      <c r="L12" s="60" t="s">
        <v>19</v>
      </c>
      <c r="M12" s="84" t="s">
        <v>35</v>
      </c>
      <c r="N12" s="97" t="s">
        <v>36</v>
      </c>
      <c r="O12" s="58" t="s">
        <v>19</v>
      </c>
      <c r="P12" s="101" t="s">
        <v>19</v>
      </c>
      <c r="Q12" s="84" t="s">
        <v>35</v>
      </c>
      <c r="R12" s="105" t="s">
        <v>43</v>
      </c>
      <c r="S12" s="127"/>
      <c r="T12" s="128"/>
      <c r="U12" s="129"/>
    </row>
    <row r="13" spans="1:21" ht="9.9499999999999993" customHeight="1" thickTop="1" x14ac:dyDescent="0.15">
      <c r="A13" s="142">
        <v>1</v>
      </c>
      <c r="B13" s="184" t="str">
        <f>IF('１か月目'!B13=0,"",'１か月目'!B13)</f>
        <v>z</v>
      </c>
      <c r="C13" s="17" t="s">
        <v>12</v>
      </c>
      <c r="D13" s="38"/>
      <c r="E13" s="39"/>
      <c r="F13" s="32">
        <f t="shared" ref="F13" si="0">IF($B13="","",(D13-(E13+G13+H13)))</f>
        <v>0</v>
      </c>
      <c r="G13" s="39"/>
      <c r="H13" s="39"/>
      <c r="I13" s="91">
        <f>IF(B13="","",IF((D13-E13)=0,0,ROUNDDOWN(((F13/D13)*100),3)))</f>
        <v>0</v>
      </c>
      <c r="J13" s="93">
        <f>'１か月目'!J13</f>
        <v>0</v>
      </c>
      <c r="K13" s="32">
        <f>IF($B13="","",'12か月目'!K13+(E13+G13+H13))</f>
        <v>0</v>
      </c>
      <c r="L13" s="32">
        <f>IF($B13="","",'12か月目'!L13-D13)</f>
        <v>0</v>
      </c>
      <c r="M13" s="85">
        <f>IF(B13="","",IF((J13-K13)=0,0,ROUNDDOWN((((O13-K13)/J13)*100),3)))</f>
        <v>0</v>
      </c>
      <c r="N13" s="163" t="str">
        <f>IF(B13="","",IF(AND(M13&gt;=80,M14&gt;=80),"可","不可"))</f>
        <v>不可</v>
      </c>
      <c r="O13" s="93">
        <f>'12か月目'!O13+D13</f>
        <v>0</v>
      </c>
      <c r="P13" s="32">
        <f>IF($B13="","",'12か月目'!P13+E13)</f>
        <v>0</v>
      </c>
      <c r="Q13" s="76">
        <f>IF(B13="","",IF(O13-(K13-P13)=0,0,ROUNDDOWN(((O13-K13)/(O13-P13)*100),3)))</f>
        <v>0</v>
      </c>
      <c r="R13" s="136">
        <f>IF(B13="","",IF(Q13+Q14=0,0,ROUNDDOWN((((O13-K13)+(O14-K14))/((O13-P13)+(O14-P14))*100),3)))</f>
        <v>0</v>
      </c>
      <c r="S13" s="167"/>
      <c r="T13" s="165"/>
      <c r="U13" s="166"/>
    </row>
    <row r="14" spans="1:21" ht="9.9499999999999993" customHeight="1" x14ac:dyDescent="0.15">
      <c r="A14" s="143"/>
      <c r="B14" s="178"/>
      <c r="C14" s="18" t="s">
        <v>13</v>
      </c>
      <c r="D14" s="40"/>
      <c r="E14" s="41"/>
      <c r="F14" s="33">
        <f t="shared" ref="F14" si="1">IF($B13="","",(D14-(E14+G14+H14)))</f>
        <v>0</v>
      </c>
      <c r="G14" s="41"/>
      <c r="H14" s="41"/>
      <c r="I14" s="92">
        <f>IF(B13="","",IF((D14-E14)=0,0,ROUNDDOWN(((F14/D14)*100),3)))</f>
        <v>0</v>
      </c>
      <c r="J14" s="94">
        <f>'１か月目'!J14</f>
        <v>0</v>
      </c>
      <c r="K14" s="33">
        <f>IF($B13="","",'12か月目'!K14+(E14+G14+H14))</f>
        <v>0</v>
      </c>
      <c r="L14" s="33">
        <f>IF($B13="","",'12か月目'!L14-D14)</f>
        <v>0</v>
      </c>
      <c r="M14" s="86">
        <f>IF(B13="","",IF((J14-K14)=0,0,ROUNDDOWN((((O14-K14)/J14)*100),3)))</f>
        <v>0</v>
      </c>
      <c r="N14" s="117"/>
      <c r="O14" s="94">
        <f>'12か月目'!O14+D14</f>
        <v>0</v>
      </c>
      <c r="P14" s="33">
        <f>IF($B13="","",'12か月目'!P14+E14)</f>
        <v>0</v>
      </c>
      <c r="Q14" s="77">
        <f>IF(B13="","",IF(O14-(K14-P14)=0,0,ROUNDDOWN(((O14-K14)/(O14-P14)*100),3)))</f>
        <v>0</v>
      </c>
      <c r="R14" s="137"/>
      <c r="S14" s="121"/>
      <c r="T14" s="122"/>
      <c r="U14" s="123"/>
    </row>
    <row r="15" spans="1:21" ht="9.9499999999999993" customHeight="1" x14ac:dyDescent="0.15">
      <c r="A15" s="142">
        <v>2</v>
      </c>
      <c r="B15" s="177" t="str">
        <f>IF('１か月目'!B15=0,"",'１か月目'!B15)</f>
        <v>z</v>
      </c>
      <c r="C15" s="20" t="s">
        <v>12</v>
      </c>
      <c r="D15" s="42">
        <f>IF(B15="",0,D$13)</f>
        <v>0</v>
      </c>
      <c r="E15" s="43"/>
      <c r="F15" s="34">
        <f t="shared" ref="F15" si="2">IF($B15="","",(D15-(E15+G15+H15)))</f>
        <v>0</v>
      </c>
      <c r="G15" s="43"/>
      <c r="H15" s="43"/>
      <c r="I15" s="79">
        <f t="shared" ref="I15" si="3">IF(B15="","",IF((D15-E15)=0,0,ROUNDDOWN(((F15/D15)*100),3)))</f>
        <v>0</v>
      </c>
      <c r="J15" s="95">
        <f>'１か月目'!J15</f>
        <v>0</v>
      </c>
      <c r="K15" s="32">
        <f>IF($B15="","",'12か月目'!K15+(E15+G15+H15))</f>
        <v>0</v>
      </c>
      <c r="L15" s="32">
        <f>IF($B15="","",'12か月目'!L15-D15)</f>
        <v>0</v>
      </c>
      <c r="M15" s="85">
        <f t="shared" ref="M15" si="4">IF(B15="","",IF((J15-K15)=0,0,ROUNDDOWN((((O15-K15)/J15)*100),3)))</f>
        <v>0</v>
      </c>
      <c r="N15" s="116" t="str">
        <f t="shared" ref="N15" si="5">IF(B15="","",IF(AND(M15&gt;=80,M16&gt;=80),"可","不可"))</f>
        <v>不可</v>
      </c>
      <c r="O15" s="95">
        <f>'12か月目'!O15+D15</f>
        <v>0</v>
      </c>
      <c r="P15" s="32">
        <f>IF($B15="","",'12か月目'!P15+E15)</f>
        <v>0</v>
      </c>
      <c r="Q15" s="76">
        <f t="shared" ref="Q15" si="6">IF(B15="","",IF(O15-(K15-P15)=0,0,ROUNDDOWN(((O15-K15)/(O15-P15)*100),3)))</f>
        <v>0</v>
      </c>
      <c r="R15" s="138">
        <f t="shared" ref="R15" si="7">IF(B15="","",IF(Q15+Q16=0,0,ROUNDDOWN((((O15-K15)+(O16-K16))/((O15-P15)+(O16-P16))*100),3)))</f>
        <v>0</v>
      </c>
      <c r="S15" s="118"/>
      <c r="T15" s="119"/>
      <c r="U15" s="120"/>
    </row>
    <row r="16" spans="1:21" ht="9.9499999999999993" customHeight="1" x14ac:dyDescent="0.15">
      <c r="A16" s="143"/>
      <c r="B16" s="178"/>
      <c r="C16" s="109" t="s">
        <v>13</v>
      </c>
      <c r="D16" s="44">
        <f>IF(B15="",0,D$14)</f>
        <v>0</v>
      </c>
      <c r="E16" s="45"/>
      <c r="F16" s="35">
        <f t="shared" ref="F16" si="8">IF($B15="","",(D16-(E16+G16+H16)))</f>
        <v>0</v>
      </c>
      <c r="G16" s="45"/>
      <c r="H16" s="45"/>
      <c r="I16" s="80">
        <f t="shared" ref="I16" si="9">IF(B15="","",IF((D16-E16)=0,0,ROUNDDOWN(((F16/D16)*100),3)))</f>
        <v>0</v>
      </c>
      <c r="J16" s="94">
        <f>'１か月目'!J16</f>
        <v>0</v>
      </c>
      <c r="K16" s="33">
        <f>IF($B15="","",'12か月目'!K16+(E16+G16+H16))</f>
        <v>0</v>
      </c>
      <c r="L16" s="33">
        <f>IF($B15="","",'12か月目'!L16-D16)</f>
        <v>0</v>
      </c>
      <c r="M16" s="87">
        <f t="shared" ref="M16" si="10">IF(B15="","",IF((J16-K16)=0,0,ROUNDDOWN((((O16-K16)/J16)*100),3)))</f>
        <v>0</v>
      </c>
      <c r="N16" s="117"/>
      <c r="O16" s="94">
        <f>'12か月目'!O16+D16</f>
        <v>0</v>
      </c>
      <c r="P16" s="33">
        <f>IF($B15="","",'12か月目'!P16+E16)</f>
        <v>0</v>
      </c>
      <c r="Q16" s="77">
        <f t="shared" ref="Q16" si="11">IF(B15="","",IF(O16-(K16-P16)=0,0,ROUNDDOWN(((O16-K16)/(O16-P16)*100),3)))</f>
        <v>0</v>
      </c>
      <c r="R16" s="139"/>
      <c r="S16" s="121"/>
      <c r="T16" s="122"/>
      <c r="U16" s="123"/>
    </row>
    <row r="17" spans="1:21" ht="9.9499999999999993" customHeight="1" x14ac:dyDescent="0.15">
      <c r="A17" s="142">
        <v>3</v>
      </c>
      <c r="B17" s="177" t="str">
        <f>IF('１か月目'!B17=0,"",'１か月目'!B17)</f>
        <v>z</v>
      </c>
      <c r="C17" s="108" t="s">
        <v>12</v>
      </c>
      <c r="D17" s="46">
        <f>IF(B17="",0,D$13)</f>
        <v>0</v>
      </c>
      <c r="E17" s="47"/>
      <c r="F17" s="36">
        <f t="shared" ref="F17" si="12">IF($B17="","",(D17-(E17+G17+H17)))</f>
        <v>0</v>
      </c>
      <c r="G17" s="47"/>
      <c r="H17" s="47"/>
      <c r="I17" s="81">
        <f t="shared" ref="I17" si="13">IF(B17="","",IF((D17-E17)=0,0,ROUNDDOWN(((F17/D17)*100),3)))</f>
        <v>0</v>
      </c>
      <c r="J17" s="95">
        <f>'１か月目'!J17</f>
        <v>0</v>
      </c>
      <c r="K17" s="32">
        <f>IF($B17="","",'12か月目'!K17+(E17+G17+H17))</f>
        <v>0</v>
      </c>
      <c r="L17" s="32">
        <f>IF($B17="","",'12か月目'!L17-D17)</f>
        <v>0</v>
      </c>
      <c r="M17" s="88">
        <f t="shared" ref="M17" si="14">IF(B17="","",IF((J17-K17)=0,0,ROUNDDOWN((((O17-K17)/J17)*100),3)))</f>
        <v>0</v>
      </c>
      <c r="N17" s="116" t="str">
        <f t="shared" ref="N17" si="15">IF(B17="","",IF(AND(M17&gt;=80,M18&gt;=80),"可","不可"))</f>
        <v>不可</v>
      </c>
      <c r="O17" s="95">
        <f>'12か月目'!O17+D17</f>
        <v>0</v>
      </c>
      <c r="P17" s="32">
        <f>IF($B17="","",'12か月目'!P17+E17)</f>
        <v>0</v>
      </c>
      <c r="Q17" s="76">
        <f t="shared" ref="Q17" si="16">IF(B17="","",IF(O17-(K17-P17)=0,0,ROUNDDOWN(((O17-K17)/(O17-P17)*100),3)))</f>
        <v>0</v>
      </c>
      <c r="R17" s="138">
        <f t="shared" ref="R17" si="17">IF(B17="","",IF(Q17+Q18=0,0,ROUNDDOWN((((O17-K17)+(O18-K18))/((O17-P17)+(O18-P18))*100),3)))</f>
        <v>0</v>
      </c>
      <c r="S17" s="118"/>
      <c r="T17" s="119"/>
      <c r="U17" s="120"/>
    </row>
    <row r="18" spans="1:21" ht="9.9499999999999993" customHeight="1" x14ac:dyDescent="0.15">
      <c r="A18" s="143"/>
      <c r="B18" s="178"/>
      <c r="C18" s="18" t="s">
        <v>13</v>
      </c>
      <c r="D18" s="48">
        <f>IF(B17="",0,D$14)</f>
        <v>0</v>
      </c>
      <c r="E18" s="41"/>
      <c r="F18" s="33">
        <f t="shared" ref="F18" si="18">IF($B17="","",(D18-(E18+G18+H18)))</f>
        <v>0</v>
      </c>
      <c r="G18" s="41"/>
      <c r="H18" s="41"/>
      <c r="I18" s="77">
        <f t="shared" ref="I18" si="19">IF(B17="","",IF((D18-E18)=0,0,ROUNDDOWN(((F18/D18)*100),3)))</f>
        <v>0</v>
      </c>
      <c r="J18" s="94">
        <f>'１か月目'!J18</f>
        <v>0</v>
      </c>
      <c r="K18" s="33">
        <f>IF($B17="","",'12か月目'!K18+(E18+G18+H18))</f>
        <v>0</v>
      </c>
      <c r="L18" s="33">
        <f>IF($B17="","",'12か月目'!L18-D18)</f>
        <v>0</v>
      </c>
      <c r="M18" s="86">
        <f t="shared" ref="M18" si="20">IF(B17="","",IF((J18-K18)=0,0,ROUNDDOWN((((O18-K18)/J18)*100),3)))</f>
        <v>0</v>
      </c>
      <c r="N18" s="117"/>
      <c r="O18" s="94">
        <f>'12か月目'!O18+D18</f>
        <v>0</v>
      </c>
      <c r="P18" s="33">
        <f>IF($B17="","",'12か月目'!P18+E18)</f>
        <v>0</v>
      </c>
      <c r="Q18" s="77">
        <f t="shared" ref="Q18" si="21">IF(B17="","",IF(O18-(K18-P18)=0,0,ROUNDDOWN(((O18-K18)/(O18-P18)*100),3)))</f>
        <v>0</v>
      </c>
      <c r="R18" s="139"/>
      <c r="S18" s="121"/>
      <c r="T18" s="122"/>
      <c r="U18" s="123"/>
    </row>
    <row r="19" spans="1:21" ht="9.9499999999999993" customHeight="1" x14ac:dyDescent="0.15">
      <c r="A19" s="142">
        <v>4</v>
      </c>
      <c r="B19" s="177" t="str">
        <f>IF('１か月目'!B19=0,"",'１か月目'!B19)</f>
        <v/>
      </c>
      <c r="C19" s="20" t="s">
        <v>12</v>
      </c>
      <c r="D19" s="42">
        <f>IF(B19="",0,D$13)</f>
        <v>0</v>
      </c>
      <c r="E19" s="43"/>
      <c r="F19" s="34" t="str">
        <f>IF($B19="","",(D19-(E19+G19+H19)))</f>
        <v/>
      </c>
      <c r="G19" s="43"/>
      <c r="H19" s="43"/>
      <c r="I19" s="79" t="str">
        <f t="shared" ref="I19" si="22">IF(B19="","",IF((D19-E19)=0,0,ROUNDDOWN(((F19/D19)*100),3)))</f>
        <v/>
      </c>
      <c r="J19" s="95" t="str">
        <f>'１か月目'!J19</f>
        <v/>
      </c>
      <c r="K19" s="32" t="str">
        <f>IF($B19="","",'12か月目'!K19+(E19+G19+H19))</f>
        <v/>
      </c>
      <c r="L19" s="32" t="str">
        <f>IF($B19="","",'12か月目'!L19-D19)</f>
        <v/>
      </c>
      <c r="M19" s="85" t="str">
        <f t="shared" ref="M19" si="23">IF(B19="","",IF((J19-K19)=0,0,ROUNDDOWN((((O19-K19)/J19)*100),3)))</f>
        <v/>
      </c>
      <c r="N19" s="116" t="str">
        <f t="shared" ref="N19" si="24">IF(B19="","",IF(AND(M19&gt;=80,M20&gt;=80),"可","不可"))</f>
        <v/>
      </c>
      <c r="O19" s="95">
        <f>'12か月目'!O19+D19</f>
        <v>0</v>
      </c>
      <c r="P19" s="32" t="str">
        <f>IF($B19="","",'12か月目'!P19+E19)</f>
        <v/>
      </c>
      <c r="Q19" s="76" t="str">
        <f t="shared" ref="Q19" si="25">IF(B19="","",IF(O19-(K19-P19)=0,0,ROUNDDOWN(((O19-K19)/(O19-P19)*100),3)))</f>
        <v/>
      </c>
      <c r="R19" s="138" t="str">
        <f t="shared" ref="R19" si="26">IF(B19="","",IF(Q19+Q20=0,0,ROUNDDOWN((((O19-K19)+(O20-K20))/((O19-P19)+(O20-P20))*100),3)))</f>
        <v/>
      </c>
      <c r="S19" s="118"/>
      <c r="T19" s="119"/>
      <c r="U19" s="120"/>
    </row>
    <row r="20" spans="1:21" ht="9.9499999999999993" customHeight="1" x14ac:dyDescent="0.15">
      <c r="A20" s="143"/>
      <c r="B20" s="178"/>
      <c r="C20" s="109" t="s">
        <v>13</v>
      </c>
      <c r="D20" s="44">
        <f>IF(B19="",0,D$14)</f>
        <v>0</v>
      </c>
      <c r="E20" s="45"/>
      <c r="F20" s="35" t="str">
        <f>IF($B19="","",(D20-(E20+G20+H20)))</f>
        <v/>
      </c>
      <c r="G20" s="45"/>
      <c r="H20" s="45"/>
      <c r="I20" s="80" t="str">
        <f t="shared" ref="I20" si="27">IF(B19="","",IF((D20-E20)=0,0,ROUNDDOWN(((F20/D20)*100),3)))</f>
        <v/>
      </c>
      <c r="J20" s="94" t="str">
        <f>'１か月目'!J20</f>
        <v/>
      </c>
      <c r="K20" s="33" t="str">
        <f>IF($B19="","",'12か月目'!K20+(E20+G20+H20))</f>
        <v/>
      </c>
      <c r="L20" s="33" t="str">
        <f>IF($B19="","",'12か月目'!L20-D20)</f>
        <v/>
      </c>
      <c r="M20" s="87" t="str">
        <f t="shared" ref="M20" si="28">IF(B19="","",IF((J20-K20)=0,0,ROUNDDOWN((((O20-K20)/J20)*100),3)))</f>
        <v/>
      </c>
      <c r="N20" s="117"/>
      <c r="O20" s="94">
        <f>'12か月目'!O20+D20</f>
        <v>0</v>
      </c>
      <c r="P20" s="33" t="str">
        <f>IF($B19="","",'12か月目'!P20+E20)</f>
        <v/>
      </c>
      <c r="Q20" s="77" t="str">
        <f t="shared" ref="Q20" si="29">IF(B19="","",IF(O20-(K20-P20)=0,0,ROUNDDOWN(((O20-K20)/(O20-P20)*100),3)))</f>
        <v/>
      </c>
      <c r="R20" s="139"/>
      <c r="S20" s="121"/>
      <c r="T20" s="122"/>
      <c r="U20" s="123"/>
    </row>
    <row r="21" spans="1:21" ht="9.9499999999999993" customHeight="1" x14ac:dyDescent="0.15">
      <c r="A21" s="142">
        <v>5</v>
      </c>
      <c r="B21" s="177" t="str">
        <f>IF('１か月目'!B21=0,"",'１か月目'!B21)</f>
        <v/>
      </c>
      <c r="C21" s="108" t="s">
        <v>12</v>
      </c>
      <c r="D21" s="46">
        <f>IF(B21="",0,D$13)</f>
        <v>0</v>
      </c>
      <c r="E21" s="47"/>
      <c r="F21" s="36" t="str">
        <f t="shared" ref="F21" si="30">IF($B21="","",(D21-(E21+G21+H21)))</f>
        <v/>
      </c>
      <c r="G21" s="47"/>
      <c r="H21" s="47"/>
      <c r="I21" s="81" t="str">
        <f t="shared" ref="I21" si="31">IF(B21="","",IF((D21-E21)=0,0,ROUNDDOWN(((F21/D21)*100),3)))</f>
        <v/>
      </c>
      <c r="J21" s="95" t="str">
        <f>'１か月目'!J21</f>
        <v/>
      </c>
      <c r="K21" s="32" t="str">
        <f>IF($B21="","",'12か月目'!K21+(E21+G21+H21))</f>
        <v/>
      </c>
      <c r="L21" s="32" t="str">
        <f>IF($B21="","",'12か月目'!L21-D21)</f>
        <v/>
      </c>
      <c r="M21" s="88" t="str">
        <f t="shared" ref="M21" si="32">IF(B21="","",IF((J21-K21)=0,0,ROUNDDOWN((((O21-K21)/J21)*100),3)))</f>
        <v/>
      </c>
      <c r="N21" s="116" t="str">
        <f t="shared" ref="N21" si="33">IF(B21="","",IF(AND(M21&gt;=80,M22&gt;=80),"可","不可"))</f>
        <v/>
      </c>
      <c r="O21" s="95">
        <f>'12か月目'!O21+D21</f>
        <v>0</v>
      </c>
      <c r="P21" s="32" t="str">
        <f>IF($B21="","",'12か月目'!P21+E21)</f>
        <v/>
      </c>
      <c r="Q21" s="76" t="str">
        <f t="shared" ref="Q21" si="34">IF(B21="","",IF(O21-(K21-P21)=0,0,ROUNDDOWN(((O21-K21)/(O21-P21)*100),3)))</f>
        <v/>
      </c>
      <c r="R21" s="138" t="str">
        <f t="shared" ref="R21" si="35">IF(B21="","",IF(Q21+Q22=0,0,ROUNDDOWN((((O21-K21)+(O22-K22))/((O21-P21)+(O22-P22))*100),3)))</f>
        <v/>
      </c>
      <c r="S21" s="118"/>
      <c r="T21" s="119"/>
      <c r="U21" s="120"/>
    </row>
    <row r="22" spans="1:21" ht="9.9499999999999993" customHeight="1" x14ac:dyDescent="0.15">
      <c r="A22" s="143"/>
      <c r="B22" s="178"/>
      <c r="C22" s="18" t="s">
        <v>13</v>
      </c>
      <c r="D22" s="48">
        <f>IF(B21="",0,D$14)</f>
        <v>0</v>
      </c>
      <c r="E22" s="41"/>
      <c r="F22" s="33" t="str">
        <f t="shared" ref="F22" si="36">IF($B21="","",(D22-(E22+G22+H22)))</f>
        <v/>
      </c>
      <c r="G22" s="41"/>
      <c r="H22" s="41"/>
      <c r="I22" s="77" t="str">
        <f t="shared" ref="I22" si="37">IF(B21="","",IF((D22-E22)=0,0,ROUNDDOWN(((F22/D22)*100),3)))</f>
        <v/>
      </c>
      <c r="J22" s="94" t="str">
        <f>'１か月目'!J22</f>
        <v/>
      </c>
      <c r="K22" s="33" t="str">
        <f>IF($B21="","",'12か月目'!K22+(E22+G22+H22))</f>
        <v/>
      </c>
      <c r="L22" s="33" t="str">
        <f>IF($B21="","",'12か月目'!L22-D22)</f>
        <v/>
      </c>
      <c r="M22" s="86" t="str">
        <f t="shared" ref="M22" si="38">IF(B21="","",IF((J22-K22)=0,0,ROUNDDOWN((((O22-K22)/J22)*100),3)))</f>
        <v/>
      </c>
      <c r="N22" s="117"/>
      <c r="O22" s="94">
        <f>'12か月目'!O22+D22</f>
        <v>0</v>
      </c>
      <c r="P22" s="33" t="str">
        <f>IF($B21="","",'12か月目'!P22+E22)</f>
        <v/>
      </c>
      <c r="Q22" s="77" t="str">
        <f t="shared" ref="Q22" si="39">IF(B21="","",IF(O22-(K22-P22)=0,0,ROUNDDOWN(((O22-K22)/(O22-P22)*100),3)))</f>
        <v/>
      </c>
      <c r="R22" s="139"/>
      <c r="S22" s="121"/>
      <c r="T22" s="122"/>
      <c r="U22" s="123"/>
    </row>
    <row r="23" spans="1:21" ht="9.9499999999999993" customHeight="1" x14ac:dyDescent="0.15">
      <c r="A23" s="142">
        <v>6</v>
      </c>
      <c r="B23" s="177" t="str">
        <f>IF('１か月目'!B23=0,"",'１か月目'!B23)</f>
        <v/>
      </c>
      <c r="C23" s="20" t="s">
        <v>12</v>
      </c>
      <c r="D23" s="42">
        <f>IF(B23="",0,D$13)</f>
        <v>0</v>
      </c>
      <c r="E23" s="43"/>
      <c r="F23" s="34" t="str">
        <f t="shared" ref="F23" si="40">IF($B23="","",(D23-(E23+G23+H23)))</f>
        <v/>
      </c>
      <c r="G23" s="43"/>
      <c r="H23" s="43"/>
      <c r="I23" s="79" t="str">
        <f t="shared" ref="I23" si="41">IF(B23="","",IF((D23-E23)=0,0,ROUNDDOWN(((F23/D23)*100),3)))</f>
        <v/>
      </c>
      <c r="J23" s="95" t="str">
        <f>'１か月目'!J23</f>
        <v/>
      </c>
      <c r="K23" s="32" t="str">
        <f>IF($B23="","",'12か月目'!K23+(E23+G23+H23))</f>
        <v/>
      </c>
      <c r="L23" s="32" t="str">
        <f>IF($B23="","",'12か月目'!L23-D23)</f>
        <v/>
      </c>
      <c r="M23" s="85" t="str">
        <f t="shared" ref="M23" si="42">IF(B23="","",IF((J23-K23)=0,0,ROUNDDOWN((((O23-K23)/J23)*100),3)))</f>
        <v/>
      </c>
      <c r="N23" s="116" t="str">
        <f t="shared" ref="N23" si="43">IF(B23="","",IF(AND(M23&gt;=80,M24&gt;=80),"可","不可"))</f>
        <v/>
      </c>
      <c r="O23" s="95">
        <f>'12か月目'!O23+D23</f>
        <v>0</v>
      </c>
      <c r="P23" s="32" t="str">
        <f>IF($B23="","",'12か月目'!P23+E23)</f>
        <v/>
      </c>
      <c r="Q23" s="76" t="str">
        <f t="shared" ref="Q23" si="44">IF(B23="","",IF(O23-(K23-P23)=0,0,ROUNDDOWN(((O23-K23)/(O23-P23)*100),3)))</f>
        <v/>
      </c>
      <c r="R23" s="138" t="str">
        <f t="shared" ref="R23" si="45">IF(B23="","",IF(Q23+Q24=0,0,ROUNDDOWN((((O23-K23)+(O24-K24))/((O23-P23)+(O24-P24))*100),3)))</f>
        <v/>
      </c>
      <c r="S23" s="118"/>
      <c r="T23" s="119"/>
      <c r="U23" s="120"/>
    </row>
    <row r="24" spans="1:21" ht="9.9499999999999993" customHeight="1" x14ac:dyDescent="0.15">
      <c r="A24" s="143"/>
      <c r="B24" s="178"/>
      <c r="C24" s="109" t="s">
        <v>13</v>
      </c>
      <c r="D24" s="44">
        <f>IF(B23="",0,D$14)</f>
        <v>0</v>
      </c>
      <c r="E24" s="45"/>
      <c r="F24" s="35" t="str">
        <f t="shared" ref="F24" si="46">IF($B23="","",(D24-(E24+G24+H24)))</f>
        <v/>
      </c>
      <c r="G24" s="45"/>
      <c r="H24" s="45"/>
      <c r="I24" s="80" t="str">
        <f t="shared" ref="I24" si="47">IF(B23="","",IF((D24-E24)=0,0,ROUNDDOWN(((F24/D24)*100),3)))</f>
        <v/>
      </c>
      <c r="J24" s="94" t="str">
        <f>'１か月目'!J24</f>
        <v/>
      </c>
      <c r="K24" s="33" t="str">
        <f>IF($B23="","",'12か月目'!K24+(E24+G24+H24))</f>
        <v/>
      </c>
      <c r="L24" s="33" t="str">
        <f>IF($B23="","",'12か月目'!L24-D24)</f>
        <v/>
      </c>
      <c r="M24" s="87" t="str">
        <f t="shared" ref="M24" si="48">IF(B23="","",IF((J24-K24)=0,0,ROUNDDOWN((((O24-K24)/J24)*100),3)))</f>
        <v/>
      </c>
      <c r="N24" s="117"/>
      <c r="O24" s="94">
        <f>'12か月目'!O24+D24</f>
        <v>0</v>
      </c>
      <c r="P24" s="33" t="str">
        <f>IF($B23="","",'12か月目'!P24+E24)</f>
        <v/>
      </c>
      <c r="Q24" s="77" t="str">
        <f t="shared" ref="Q24" si="49">IF(B23="","",IF(O24-(K24-P24)=0,0,ROUNDDOWN(((O24-K24)/(O24-P24)*100),3)))</f>
        <v/>
      </c>
      <c r="R24" s="139"/>
      <c r="S24" s="121"/>
      <c r="T24" s="122"/>
      <c r="U24" s="123"/>
    </row>
    <row r="25" spans="1:21" ht="9.9499999999999993" customHeight="1" x14ac:dyDescent="0.15">
      <c r="A25" s="142">
        <v>7</v>
      </c>
      <c r="B25" s="177" t="str">
        <f>IF('１か月目'!B25=0,"",'１か月目'!B25)</f>
        <v/>
      </c>
      <c r="C25" s="108" t="s">
        <v>12</v>
      </c>
      <c r="D25" s="46">
        <f>IF(B25="",0,D$13)</f>
        <v>0</v>
      </c>
      <c r="E25" s="47"/>
      <c r="F25" s="36" t="str">
        <f t="shared" ref="F25" si="50">IF($B25="","",(D25-(E25+G25+H25)))</f>
        <v/>
      </c>
      <c r="G25" s="47"/>
      <c r="H25" s="47"/>
      <c r="I25" s="81" t="str">
        <f t="shared" ref="I25" si="51">IF(B25="","",IF((D25-E25)=0,0,ROUNDDOWN(((F25/D25)*100),3)))</f>
        <v/>
      </c>
      <c r="J25" s="95" t="str">
        <f>'１か月目'!J25</f>
        <v/>
      </c>
      <c r="K25" s="32" t="str">
        <f>IF($B25="","",'12か月目'!K25+(E25+G25+H25))</f>
        <v/>
      </c>
      <c r="L25" s="32" t="str">
        <f>IF($B25="","",'12か月目'!L25-D25)</f>
        <v/>
      </c>
      <c r="M25" s="88" t="str">
        <f t="shared" ref="M25" si="52">IF(B25="","",IF((J25-K25)=0,0,ROUNDDOWN((((O25-K25)/J25)*100),3)))</f>
        <v/>
      </c>
      <c r="N25" s="116" t="str">
        <f t="shared" ref="N25" si="53">IF(B25="","",IF(AND(M25&gt;=80,M26&gt;=80),"可","不可"))</f>
        <v/>
      </c>
      <c r="O25" s="95">
        <f>'12か月目'!O25+D25</f>
        <v>0</v>
      </c>
      <c r="P25" s="32" t="str">
        <f>IF($B25="","",'12か月目'!P25+E25)</f>
        <v/>
      </c>
      <c r="Q25" s="76" t="str">
        <f t="shared" ref="Q25" si="54">IF(B25="","",IF(O25-(K25-P25)=0,0,ROUNDDOWN(((O25-K25)/(O25-P25)*100),3)))</f>
        <v/>
      </c>
      <c r="R25" s="138" t="str">
        <f t="shared" ref="R25" si="55">IF(B25="","",IF(Q25+Q26=0,0,ROUNDDOWN((((O25-K25)+(O26-K26))/((O25-P25)+(O26-P26))*100),3)))</f>
        <v/>
      </c>
      <c r="S25" s="118"/>
      <c r="T25" s="119"/>
      <c r="U25" s="120"/>
    </row>
    <row r="26" spans="1:21" ht="9.9499999999999993" customHeight="1" x14ac:dyDescent="0.15">
      <c r="A26" s="143"/>
      <c r="B26" s="178"/>
      <c r="C26" s="18" t="s">
        <v>13</v>
      </c>
      <c r="D26" s="48">
        <f>IF(B25="",0,D$14)</f>
        <v>0</v>
      </c>
      <c r="E26" s="41"/>
      <c r="F26" s="33" t="str">
        <f t="shared" ref="F26" si="56">IF($B25="","",(D26-(E26+G26+H26)))</f>
        <v/>
      </c>
      <c r="G26" s="41"/>
      <c r="H26" s="41"/>
      <c r="I26" s="77" t="str">
        <f t="shared" ref="I26" si="57">IF(B25="","",IF((D26-E26)=0,0,ROUNDDOWN(((F26/D26)*100),3)))</f>
        <v/>
      </c>
      <c r="J26" s="94" t="str">
        <f>'１か月目'!J26</f>
        <v/>
      </c>
      <c r="K26" s="33" t="str">
        <f>IF($B25="","",'12か月目'!K26+(E26+G26+H26))</f>
        <v/>
      </c>
      <c r="L26" s="33" t="str">
        <f>IF($B25="","",'12か月目'!L26-D26)</f>
        <v/>
      </c>
      <c r="M26" s="86" t="str">
        <f t="shared" ref="M26" si="58">IF(B25="","",IF((J26-K26)=0,0,ROUNDDOWN((((O26-K26)/J26)*100),3)))</f>
        <v/>
      </c>
      <c r="N26" s="117"/>
      <c r="O26" s="94">
        <f>'12か月目'!O26+D26</f>
        <v>0</v>
      </c>
      <c r="P26" s="33" t="str">
        <f>IF($B25="","",'12か月目'!P26+E26)</f>
        <v/>
      </c>
      <c r="Q26" s="77" t="str">
        <f t="shared" ref="Q26" si="59">IF(B25="","",IF(O26-(K26-P26)=0,0,ROUNDDOWN(((O26-K26)/(O26-P26)*100),3)))</f>
        <v/>
      </c>
      <c r="R26" s="139"/>
      <c r="S26" s="121"/>
      <c r="T26" s="122"/>
      <c r="U26" s="123"/>
    </row>
    <row r="27" spans="1:21" ht="9.9499999999999993" customHeight="1" x14ac:dyDescent="0.15">
      <c r="A27" s="142">
        <v>8</v>
      </c>
      <c r="B27" s="177" t="str">
        <f>IF('１か月目'!B27=0,"",'１か月目'!B27)</f>
        <v/>
      </c>
      <c r="C27" s="20" t="s">
        <v>12</v>
      </c>
      <c r="D27" s="42">
        <f>IF(B27="",0,D$13)</f>
        <v>0</v>
      </c>
      <c r="E27" s="43"/>
      <c r="F27" s="34" t="str">
        <f t="shared" ref="F27" si="60">IF($B27="","",(D27-(E27+G27+H27)))</f>
        <v/>
      </c>
      <c r="G27" s="43"/>
      <c r="H27" s="43"/>
      <c r="I27" s="79" t="str">
        <f t="shared" ref="I27" si="61">IF(B27="","",IF((D27-E27)=0,0,ROUNDDOWN(((F27/D27)*100),3)))</f>
        <v/>
      </c>
      <c r="J27" s="95" t="str">
        <f>'１か月目'!J27</f>
        <v/>
      </c>
      <c r="K27" s="32" t="str">
        <f>IF($B27="","",'12か月目'!K27+(E27+G27+H27))</f>
        <v/>
      </c>
      <c r="L27" s="32" t="str">
        <f>IF($B27="","",'12か月目'!L27-D27)</f>
        <v/>
      </c>
      <c r="M27" s="85" t="str">
        <f t="shared" ref="M27" si="62">IF(B27="","",IF((J27-K27)=0,0,ROUNDDOWN((((O27-K27)/J27)*100),3)))</f>
        <v/>
      </c>
      <c r="N27" s="116" t="str">
        <f t="shared" ref="N27" si="63">IF(B27="","",IF(AND(M27&gt;=80,M28&gt;=80),"可","不可"))</f>
        <v/>
      </c>
      <c r="O27" s="95">
        <f>'12か月目'!O27+D27</f>
        <v>0</v>
      </c>
      <c r="P27" s="32" t="str">
        <f>IF($B27="","",'12か月目'!P27+E27)</f>
        <v/>
      </c>
      <c r="Q27" s="76" t="str">
        <f t="shared" ref="Q27" si="64">IF(B27="","",IF(O27-(K27-P27)=0,0,ROUNDDOWN(((O27-K27)/(O27-P27)*100),3)))</f>
        <v/>
      </c>
      <c r="R27" s="138" t="str">
        <f t="shared" ref="R27" si="65">IF(B27="","",IF(Q27+Q28=0,0,ROUNDDOWN((((O27-K27)+(O28-K28))/((O27-P27)+(O28-P28))*100),3)))</f>
        <v/>
      </c>
      <c r="S27" s="118"/>
      <c r="T27" s="119"/>
      <c r="U27" s="120"/>
    </row>
    <row r="28" spans="1:21" ht="9.9499999999999993" customHeight="1" x14ac:dyDescent="0.15">
      <c r="A28" s="143"/>
      <c r="B28" s="178"/>
      <c r="C28" s="109" t="s">
        <v>13</v>
      </c>
      <c r="D28" s="44">
        <f>IF(B27="",0,D$14)</f>
        <v>0</v>
      </c>
      <c r="E28" s="45"/>
      <c r="F28" s="35" t="str">
        <f t="shared" ref="F28" si="66">IF($B27="","",(D28-(E28+G28+H28)))</f>
        <v/>
      </c>
      <c r="G28" s="45"/>
      <c r="H28" s="45"/>
      <c r="I28" s="80" t="str">
        <f t="shared" ref="I28" si="67">IF(B27="","",IF((D28-E28)=0,0,ROUNDDOWN(((F28/D28)*100),3)))</f>
        <v/>
      </c>
      <c r="J28" s="94" t="str">
        <f>'１か月目'!J28</f>
        <v/>
      </c>
      <c r="K28" s="33" t="str">
        <f>IF($B27="","",'12か月目'!K28+(E28+G28+H28))</f>
        <v/>
      </c>
      <c r="L28" s="33" t="str">
        <f>IF($B27="","",'12か月目'!L28-D28)</f>
        <v/>
      </c>
      <c r="M28" s="87" t="str">
        <f t="shared" ref="M28" si="68">IF(B27="","",IF((J28-K28)=0,0,ROUNDDOWN((((O28-K28)/J28)*100),3)))</f>
        <v/>
      </c>
      <c r="N28" s="117"/>
      <c r="O28" s="94">
        <f>'12か月目'!O28+D28</f>
        <v>0</v>
      </c>
      <c r="P28" s="33" t="str">
        <f>IF($B27="","",'12か月目'!P28+E28)</f>
        <v/>
      </c>
      <c r="Q28" s="77" t="str">
        <f t="shared" ref="Q28" si="69">IF(B27="","",IF(O28-(K28-P28)=0,0,ROUNDDOWN(((O28-K28)/(O28-P28)*100),3)))</f>
        <v/>
      </c>
      <c r="R28" s="139"/>
      <c r="S28" s="121"/>
      <c r="T28" s="122"/>
      <c r="U28" s="123"/>
    </row>
    <row r="29" spans="1:21" ht="9.9499999999999993" customHeight="1" x14ac:dyDescent="0.15">
      <c r="A29" s="142">
        <v>9</v>
      </c>
      <c r="B29" s="177" t="str">
        <f>IF('１か月目'!B29=0,"",'１か月目'!B29)</f>
        <v/>
      </c>
      <c r="C29" s="108" t="s">
        <v>12</v>
      </c>
      <c r="D29" s="46">
        <f>IF(B29="",0,D$13)</f>
        <v>0</v>
      </c>
      <c r="E29" s="47"/>
      <c r="F29" s="36" t="str">
        <f t="shared" ref="F29" si="70">IF($B29="","",(D29-(E29+G29+H29)))</f>
        <v/>
      </c>
      <c r="G29" s="47"/>
      <c r="H29" s="47"/>
      <c r="I29" s="81" t="str">
        <f t="shared" ref="I29" si="71">IF(B29="","",IF((D29-E29)=0,0,ROUNDDOWN(((F29/D29)*100),3)))</f>
        <v/>
      </c>
      <c r="J29" s="95" t="str">
        <f>'１か月目'!J29</f>
        <v/>
      </c>
      <c r="K29" s="32" t="str">
        <f>IF($B29="","",'12か月目'!K29+(E29+G29+H29))</f>
        <v/>
      </c>
      <c r="L29" s="32" t="str">
        <f>IF($B29="","",'12か月目'!L29-D29)</f>
        <v/>
      </c>
      <c r="M29" s="88" t="str">
        <f t="shared" ref="M29" si="72">IF(B29="","",IF((J29-K29)=0,0,ROUNDDOWN((((O29-K29)/J29)*100),3)))</f>
        <v/>
      </c>
      <c r="N29" s="116" t="str">
        <f t="shared" ref="N29" si="73">IF(B29="","",IF(AND(M29&gt;=80,M30&gt;=80),"可","不可"))</f>
        <v/>
      </c>
      <c r="O29" s="95">
        <f>'12か月目'!O29+D29</f>
        <v>0</v>
      </c>
      <c r="P29" s="32" t="str">
        <f>IF($B29="","",'12か月目'!P29+E29)</f>
        <v/>
      </c>
      <c r="Q29" s="76" t="str">
        <f t="shared" ref="Q29" si="74">IF(B29="","",IF(O29-(K29-P29)=0,0,ROUNDDOWN(((O29-K29)/(O29-P29)*100),3)))</f>
        <v/>
      </c>
      <c r="R29" s="138" t="str">
        <f t="shared" ref="R29" si="75">IF(B29="","",IF(Q29+Q30=0,0,ROUNDDOWN((((O29-K29)+(O30-K30))/((O29-P29)+(O30-P30))*100),3)))</f>
        <v/>
      </c>
      <c r="S29" s="118"/>
      <c r="T29" s="119"/>
      <c r="U29" s="120"/>
    </row>
    <row r="30" spans="1:21" ht="9.9499999999999993" customHeight="1" x14ac:dyDescent="0.15">
      <c r="A30" s="143"/>
      <c r="B30" s="178"/>
      <c r="C30" s="18" t="s">
        <v>13</v>
      </c>
      <c r="D30" s="48">
        <f>IF(B29="",0,D$14)</f>
        <v>0</v>
      </c>
      <c r="E30" s="41"/>
      <c r="F30" s="33" t="str">
        <f t="shared" ref="F30" si="76">IF($B29="","",(D30-(E30+G30+H30)))</f>
        <v/>
      </c>
      <c r="G30" s="41"/>
      <c r="H30" s="41"/>
      <c r="I30" s="77" t="str">
        <f t="shared" ref="I30" si="77">IF(B29="","",IF((D30-E30)=0,0,ROUNDDOWN(((F30/D30)*100),3)))</f>
        <v/>
      </c>
      <c r="J30" s="94" t="str">
        <f>'１か月目'!J30</f>
        <v/>
      </c>
      <c r="K30" s="33" t="str">
        <f>IF($B29="","",'12か月目'!K30+(E30+G30+H30))</f>
        <v/>
      </c>
      <c r="L30" s="33" t="str">
        <f>IF($B29="","",'12か月目'!L30-D30)</f>
        <v/>
      </c>
      <c r="M30" s="86" t="str">
        <f t="shared" ref="M30" si="78">IF(B29="","",IF((J30-K30)=0,0,ROUNDDOWN((((O30-K30)/J30)*100),3)))</f>
        <v/>
      </c>
      <c r="N30" s="117"/>
      <c r="O30" s="94">
        <f>'12か月目'!O30+D30</f>
        <v>0</v>
      </c>
      <c r="P30" s="33" t="str">
        <f>IF($B29="","",'12か月目'!P30+E30)</f>
        <v/>
      </c>
      <c r="Q30" s="77" t="str">
        <f t="shared" ref="Q30" si="79">IF(B29="","",IF(O30-(K30-P30)=0,0,ROUNDDOWN(((O30-K30)/(O30-P30)*100),3)))</f>
        <v/>
      </c>
      <c r="R30" s="139"/>
      <c r="S30" s="121"/>
      <c r="T30" s="122"/>
      <c r="U30" s="123"/>
    </row>
    <row r="31" spans="1:21" ht="9.9499999999999993" customHeight="1" x14ac:dyDescent="0.15">
      <c r="A31" s="142">
        <v>10</v>
      </c>
      <c r="B31" s="177" t="str">
        <f>IF('１か月目'!B31=0,"",'１か月目'!B31)</f>
        <v/>
      </c>
      <c r="C31" s="20" t="s">
        <v>12</v>
      </c>
      <c r="D31" s="42">
        <f>IF(B31="",0,D$13)</f>
        <v>0</v>
      </c>
      <c r="E31" s="43"/>
      <c r="F31" s="34" t="str">
        <f t="shared" ref="F31" si="80">IF($B31="","",(D31-(E31+G31+H31)))</f>
        <v/>
      </c>
      <c r="G31" s="43"/>
      <c r="H31" s="43"/>
      <c r="I31" s="79" t="str">
        <f t="shared" ref="I31" si="81">IF(B31="","",IF((D31-E31)=0,0,ROUNDDOWN(((F31/D31)*100),3)))</f>
        <v/>
      </c>
      <c r="J31" s="95" t="str">
        <f>'１か月目'!J31</f>
        <v/>
      </c>
      <c r="K31" s="32" t="str">
        <f>IF($B31="","",'12か月目'!K31+(E31+G31+H31))</f>
        <v/>
      </c>
      <c r="L31" s="32" t="str">
        <f>IF($B31="","",'12か月目'!L31-D31)</f>
        <v/>
      </c>
      <c r="M31" s="85" t="str">
        <f t="shared" ref="M31" si="82">IF(B31="","",IF((J31-K31)=0,0,ROUNDDOWN((((O31-K31)/J31)*100),3)))</f>
        <v/>
      </c>
      <c r="N31" s="116" t="str">
        <f t="shared" ref="N31" si="83">IF(B31="","",IF(AND(M31&gt;=80,M32&gt;=80),"可","不可"))</f>
        <v/>
      </c>
      <c r="O31" s="95">
        <f>'12か月目'!O31+D31</f>
        <v>0</v>
      </c>
      <c r="P31" s="32" t="str">
        <f>IF($B31="","",'12か月目'!P31+E31)</f>
        <v/>
      </c>
      <c r="Q31" s="76" t="str">
        <f t="shared" ref="Q31" si="84">IF(B31="","",IF(O31-(K31-P31)=0,0,ROUNDDOWN(((O31-K31)/(O31-P31)*100),3)))</f>
        <v/>
      </c>
      <c r="R31" s="138" t="str">
        <f t="shared" ref="R31" si="85">IF(B31="","",IF(Q31+Q32=0,0,ROUNDDOWN((((O31-K31)+(O32-K32))/((O31-P31)+(O32-P32))*100),3)))</f>
        <v/>
      </c>
      <c r="S31" s="118"/>
      <c r="T31" s="119"/>
      <c r="U31" s="120"/>
    </row>
    <row r="32" spans="1:21" ht="9.9499999999999993" customHeight="1" x14ac:dyDescent="0.15">
      <c r="A32" s="143"/>
      <c r="B32" s="178"/>
      <c r="C32" s="109" t="s">
        <v>13</v>
      </c>
      <c r="D32" s="44">
        <f>IF(B31="",0,D$14)</f>
        <v>0</v>
      </c>
      <c r="E32" s="45"/>
      <c r="F32" s="35" t="str">
        <f t="shared" ref="F32" si="86">IF($B31="","",(D32-(E32+G32+H32)))</f>
        <v/>
      </c>
      <c r="G32" s="45"/>
      <c r="H32" s="45"/>
      <c r="I32" s="80" t="str">
        <f t="shared" ref="I32" si="87">IF(B31="","",IF((D32-E32)=0,0,ROUNDDOWN(((F32/D32)*100),3)))</f>
        <v/>
      </c>
      <c r="J32" s="94" t="str">
        <f>'１か月目'!J32</f>
        <v/>
      </c>
      <c r="K32" s="33" t="str">
        <f>IF($B31="","",'12か月目'!K32+(E32+G32+H32))</f>
        <v/>
      </c>
      <c r="L32" s="33" t="str">
        <f>IF($B31="","",'12か月目'!L32-D32)</f>
        <v/>
      </c>
      <c r="M32" s="87" t="str">
        <f t="shared" ref="M32" si="88">IF(B31="","",IF((J32-K32)=0,0,ROUNDDOWN((((O32-K32)/J32)*100),3)))</f>
        <v/>
      </c>
      <c r="N32" s="117"/>
      <c r="O32" s="94">
        <f>'12か月目'!O32+D32</f>
        <v>0</v>
      </c>
      <c r="P32" s="33" t="str">
        <f>IF($B31="","",'12か月目'!P32+E32)</f>
        <v/>
      </c>
      <c r="Q32" s="77" t="str">
        <f t="shared" ref="Q32" si="89">IF(B31="","",IF(O32-(K32-P32)=0,0,ROUNDDOWN(((O32-K32)/(O32-P32)*100),3)))</f>
        <v/>
      </c>
      <c r="R32" s="139"/>
      <c r="S32" s="121"/>
      <c r="T32" s="122"/>
      <c r="U32" s="123"/>
    </row>
    <row r="33" spans="1:21" ht="9.9499999999999993" customHeight="1" x14ac:dyDescent="0.15">
      <c r="A33" s="142">
        <v>11</v>
      </c>
      <c r="B33" s="177" t="str">
        <f>IF('１か月目'!B33=0,"",'１か月目'!B33)</f>
        <v/>
      </c>
      <c r="C33" s="108" t="s">
        <v>12</v>
      </c>
      <c r="D33" s="46">
        <f>IF(B33="",0,D$13)</f>
        <v>0</v>
      </c>
      <c r="E33" s="47"/>
      <c r="F33" s="36" t="str">
        <f t="shared" ref="F33" si="90">IF($B33="","",(D33-(E33+G33+H33)))</f>
        <v/>
      </c>
      <c r="G33" s="47"/>
      <c r="H33" s="47"/>
      <c r="I33" s="81" t="str">
        <f t="shared" ref="I33" si="91">IF(B33="","",IF((D33-E33)=0,0,ROUNDDOWN(((F33/D33)*100),3)))</f>
        <v/>
      </c>
      <c r="J33" s="95" t="str">
        <f>'１か月目'!J33</f>
        <v/>
      </c>
      <c r="K33" s="32" t="str">
        <f>IF($B33="","",'12か月目'!K33+(E33+G33+H33))</f>
        <v/>
      </c>
      <c r="L33" s="32" t="str">
        <f>IF($B33="","",'12か月目'!L33-D33)</f>
        <v/>
      </c>
      <c r="M33" s="88" t="str">
        <f t="shared" ref="M33" si="92">IF(B33="","",IF((J33-K33)=0,0,ROUNDDOWN((((O33-K33)/J33)*100),3)))</f>
        <v/>
      </c>
      <c r="N33" s="116" t="str">
        <f t="shared" ref="N33" si="93">IF(B33="","",IF(AND(M33&gt;=80,M34&gt;=80),"可","不可"))</f>
        <v/>
      </c>
      <c r="O33" s="95">
        <f>'12か月目'!O33+D33</f>
        <v>0</v>
      </c>
      <c r="P33" s="32" t="str">
        <f>IF($B33="","",'12か月目'!P33+E33)</f>
        <v/>
      </c>
      <c r="Q33" s="76" t="str">
        <f t="shared" ref="Q33" si="94">IF(B33="","",IF(O33-(K33-P33)=0,0,ROUNDDOWN(((O33-K33)/(O33-P33)*100),3)))</f>
        <v/>
      </c>
      <c r="R33" s="138" t="str">
        <f t="shared" ref="R33" si="95">IF(B33="","",IF(Q33+Q34=0,0,ROUNDDOWN((((O33-K33)+(O34-K34))/((O33-P33)+(O34-P34))*100),3)))</f>
        <v/>
      </c>
      <c r="S33" s="118"/>
      <c r="T33" s="119"/>
      <c r="U33" s="120"/>
    </row>
    <row r="34" spans="1:21" ht="9.9499999999999993" customHeight="1" x14ac:dyDescent="0.15">
      <c r="A34" s="143"/>
      <c r="B34" s="178"/>
      <c r="C34" s="18" t="s">
        <v>13</v>
      </c>
      <c r="D34" s="48">
        <f>IF(B33="",0,D$14)</f>
        <v>0</v>
      </c>
      <c r="E34" s="41"/>
      <c r="F34" s="33" t="str">
        <f t="shared" ref="F34" si="96">IF($B33="","",(D34-(E34+G34+H34)))</f>
        <v/>
      </c>
      <c r="G34" s="41"/>
      <c r="H34" s="41"/>
      <c r="I34" s="77" t="str">
        <f t="shared" ref="I34" si="97">IF(B33="","",IF((D34-E34)=0,0,ROUNDDOWN(((F34/D34)*100),3)))</f>
        <v/>
      </c>
      <c r="J34" s="94" t="str">
        <f>'１か月目'!J34</f>
        <v/>
      </c>
      <c r="K34" s="33" t="str">
        <f>IF($B33="","",'12か月目'!K34+(E34+G34+H34))</f>
        <v/>
      </c>
      <c r="L34" s="33" t="str">
        <f>IF($B33="","",'12か月目'!L34-D34)</f>
        <v/>
      </c>
      <c r="M34" s="86" t="str">
        <f t="shared" ref="M34" si="98">IF(B33="","",IF((J34-K34)=0,0,ROUNDDOWN((((O34-K34)/J34)*100),3)))</f>
        <v/>
      </c>
      <c r="N34" s="117"/>
      <c r="O34" s="94">
        <f>'12か月目'!O34+D34</f>
        <v>0</v>
      </c>
      <c r="P34" s="33" t="str">
        <f>IF($B33="","",'12か月目'!P34+E34)</f>
        <v/>
      </c>
      <c r="Q34" s="77" t="str">
        <f t="shared" ref="Q34" si="99">IF(B33="","",IF(O34-(K34-P34)=0,0,ROUNDDOWN(((O34-K34)/(O34-P34)*100),3)))</f>
        <v/>
      </c>
      <c r="R34" s="139"/>
      <c r="S34" s="121"/>
      <c r="T34" s="122"/>
      <c r="U34" s="123"/>
    </row>
    <row r="35" spans="1:21" ht="9.9499999999999993" customHeight="1" x14ac:dyDescent="0.15">
      <c r="A35" s="142">
        <v>12</v>
      </c>
      <c r="B35" s="177" t="str">
        <f>IF('１か月目'!B35=0,"",'１か月目'!B35)</f>
        <v/>
      </c>
      <c r="C35" s="20" t="s">
        <v>12</v>
      </c>
      <c r="D35" s="42">
        <f>IF(B35="",0,D$13)</f>
        <v>0</v>
      </c>
      <c r="E35" s="43"/>
      <c r="F35" s="34" t="str">
        <f t="shared" ref="F35" si="100">IF($B35="","",(D35-(E35+G35+H35)))</f>
        <v/>
      </c>
      <c r="G35" s="43"/>
      <c r="H35" s="43"/>
      <c r="I35" s="79" t="str">
        <f t="shared" ref="I35" si="101">IF(B35="","",IF((D35-E35)=0,0,ROUNDDOWN(((F35/D35)*100),3)))</f>
        <v/>
      </c>
      <c r="J35" s="95" t="str">
        <f>'１か月目'!J35</f>
        <v/>
      </c>
      <c r="K35" s="32" t="str">
        <f>IF($B35="","",'12か月目'!K35+(E35+G35+H35))</f>
        <v/>
      </c>
      <c r="L35" s="32" t="str">
        <f>IF($B35="","",'12か月目'!L35-D35)</f>
        <v/>
      </c>
      <c r="M35" s="85" t="str">
        <f t="shared" ref="M35" si="102">IF(B35="","",IF((J35-K35)=0,0,ROUNDDOWN((((O35-K35)/J35)*100),3)))</f>
        <v/>
      </c>
      <c r="N35" s="116" t="str">
        <f t="shared" ref="N35" si="103">IF(B35="","",IF(AND(M35&gt;=80,M36&gt;=80),"可","不可"))</f>
        <v/>
      </c>
      <c r="O35" s="95">
        <f>'12か月目'!O35+D35</f>
        <v>0</v>
      </c>
      <c r="P35" s="32" t="str">
        <f>IF($B35="","",'12か月目'!P35+E35)</f>
        <v/>
      </c>
      <c r="Q35" s="76" t="str">
        <f t="shared" ref="Q35" si="104">IF(B35="","",IF(O35-(K35-P35)=0,0,ROUNDDOWN(((O35-K35)/(O35-P35)*100),3)))</f>
        <v/>
      </c>
      <c r="R35" s="138" t="str">
        <f t="shared" ref="R35" si="105">IF(B35="","",IF(Q35+Q36=0,0,ROUNDDOWN((((O35-K35)+(O36-K36))/((O35-P35)+(O36-P36))*100),3)))</f>
        <v/>
      </c>
      <c r="S35" s="118"/>
      <c r="T35" s="119"/>
      <c r="U35" s="120"/>
    </row>
    <row r="36" spans="1:21" ht="9.9499999999999993" customHeight="1" x14ac:dyDescent="0.15">
      <c r="A36" s="143"/>
      <c r="B36" s="178"/>
      <c r="C36" s="109" t="s">
        <v>13</v>
      </c>
      <c r="D36" s="44">
        <f>IF(B35="",0,D$14)</f>
        <v>0</v>
      </c>
      <c r="E36" s="45"/>
      <c r="F36" s="35" t="str">
        <f t="shared" ref="F36" si="106">IF($B35="","",(D36-(E36+G36+H36)))</f>
        <v/>
      </c>
      <c r="G36" s="45"/>
      <c r="H36" s="45"/>
      <c r="I36" s="80" t="str">
        <f t="shared" ref="I36" si="107">IF(B35="","",IF((D36-E36)=0,0,ROUNDDOWN(((F36/D36)*100),3)))</f>
        <v/>
      </c>
      <c r="J36" s="94" t="str">
        <f>'１か月目'!J36</f>
        <v/>
      </c>
      <c r="K36" s="33" t="str">
        <f>IF($B35="","",'12か月目'!K36+(E36+G36+H36))</f>
        <v/>
      </c>
      <c r="L36" s="33" t="str">
        <f>IF($B35="","",'12か月目'!L36-D36)</f>
        <v/>
      </c>
      <c r="M36" s="87" t="str">
        <f t="shared" ref="M36" si="108">IF(B35="","",IF((J36-K36)=0,0,ROUNDDOWN((((O36-K36)/J36)*100),3)))</f>
        <v/>
      </c>
      <c r="N36" s="117"/>
      <c r="O36" s="94">
        <f>'12か月目'!O36+D36</f>
        <v>0</v>
      </c>
      <c r="P36" s="33" t="str">
        <f>IF($B35="","",'12か月目'!P36+E36)</f>
        <v/>
      </c>
      <c r="Q36" s="77" t="str">
        <f t="shared" ref="Q36" si="109">IF(B35="","",IF(O36-(K36-P36)=0,0,ROUNDDOWN(((O36-K36)/(O36-P36)*100),3)))</f>
        <v/>
      </c>
      <c r="R36" s="139"/>
      <c r="S36" s="121"/>
      <c r="T36" s="122"/>
      <c r="U36" s="123"/>
    </row>
    <row r="37" spans="1:21" ht="9.9499999999999993" customHeight="1" x14ac:dyDescent="0.15">
      <c r="A37" s="142">
        <v>13</v>
      </c>
      <c r="B37" s="177" t="str">
        <f>IF('１か月目'!B37=0,"",'１か月目'!B37)</f>
        <v/>
      </c>
      <c r="C37" s="108" t="s">
        <v>12</v>
      </c>
      <c r="D37" s="46">
        <f>IF(B37="",0,D$13)</f>
        <v>0</v>
      </c>
      <c r="E37" s="47"/>
      <c r="F37" s="36" t="str">
        <f t="shared" ref="F37" si="110">IF($B37="","",(D37-(E37+G37+H37)))</f>
        <v/>
      </c>
      <c r="G37" s="47"/>
      <c r="H37" s="47"/>
      <c r="I37" s="81" t="str">
        <f t="shared" ref="I37" si="111">IF(B37="","",IF((D37-E37)=0,0,ROUNDDOWN(((F37/D37)*100),3)))</f>
        <v/>
      </c>
      <c r="J37" s="95" t="str">
        <f>'１か月目'!J37</f>
        <v/>
      </c>
      <c r="K37" s="32" t="str">
        <f>IF($B37="","",'12か月目'!K37+(E37+G37+H37))</f>
        <v/>
      </c>
      <c r="L37" s="32" t="str">
        <f>IF($B37="","",'12か月目'!L37-D37)</f>
        <v/>
      </c>
      <c r="M37" s="88" t="str">
        <f t="shared" ref="M37" si="112">IF(B37="","",IF((J37-K37)=0,0,ROUNDDOWN((((O37-K37)/J37)*100),3)))</f>
        <v/>
      </c>
      <c r="N37" s="116" t="str">
        <f t="shared" ref="N37" si="113">IF(B37="","",IF(AND(M37&gt;=80,M38&gt;=80),"可","不可"))</f>
        <v/>
      </c>
      <c r="O37" s="95">
        <f>'12か月目'!O37+D37</f>
        <v>0</v>
      </c>
      <c r="P37" s="32" t="str">
        <f>IF($B37="","",'12か月目'!P37+E37)</f>
        <v/>
      </c>
      <c r="Q37" s="76" t="str">
        <f t="shared" ref="Q37" si="114">IF(B37="","",IF(O37-(K37-P37)=0,0,ROUNDDOWN(((O37-K37)/(O37-P37)*100),3)))</f>
        <v/>
      </c>
      <c r="R37" s="138" t="str">
        <f t="shared" ref="R37" si="115">IF(B37="","",IF(Q37+Q38=0,0,ROUNDDOWN((((O37-K37)+(O38-K38))/((O37-P37)+(O38-P38))*100),3)))</f>
        <v/>
      </c>
      <c r="S37" s="118"/>
      <c r="T37" s="119"/>
      <c r="U37" s="120"/>
    </row>
    <row r="38" spans="1:21" ht="9.9499999999999993" customHeight="1" x14ac:dyDescent="0.15">
      <c r="A38" s="143"/>
      <c r="B38" s="178"/>
      <c r="C38" s="18" t="s">
        <v>13</v>
      </c>
      <c r="D38" s="48">
        <f>IF(B37="",0,D$14)</f>
        <v>0</v>
      </c>
      <c r="E38" s="41"/>
      <c r="F38" s="33" t="str">
        <f t="shared" ref="F38" si="116">IF($B37="","",(D38-(E38+G38+H38)))</f>
        <v/>
      </c>
      <c r="G38" s="41"/>
      <c r="H38" s="41"/>
      <c r="I38" s="77" t="str">
        <f t="shared" ref="I38" si="117">IF(B37="","",IF((D38-E38)=0,0,ROUNDDOWN(((F38/D38)*100),3)))</f>
        <v/>
      </c>
      <c r="J38" s="94" t="str">
        <f>'１か月目'!J38</f>
        <v/>
      </c>
      <c r="K38" s="33" t="str">
        <f>IF($B37="","",'12か月目'!K38+(E38+G38+H38))</f>
        <v/>
      </c>
      <c r="L38" s="33" t="str">
        <f>IF($B37="","",'12か月目'!L38-D38)</f>
        <v/>
      </c>
      <c r="M38" s="86" t="str">
        <f t="shared" ref="M38" si="118">IF(B37="","",IF((J38-K38)=0,0,ROUNDDOWN((((O38-K38)/J38)*100),3)))</f>
        <v/>
      </c>
      <c r="N38" s="117"/>
      <c r="O38" s="94">
        <f>'12か月目'!O38+D38</f>
        <v>0</v>
      </c>
      <c r="P38" s="33" t="str">
        <f>IF($B37="","",'12か月目'!P38+E38)</f>
        <v/>
      </c>
      <c r="Q38" s="77" t="str">
        <f t="shared" ref="Q38" si="119">IF(B37="","",IF(O38-(K38-P38)=0,0,ROUNDDOWN(((O38-K38)/(O38-P38)*100),3)))</f>
        <v/>
      </c>
      <c r="R38" s="139"/>
      <c r="S38" s="121"/>
      <c r="T38" s="122"/>
      <c r="U38" s="123"/>
    </row>
    <row r="39" spans="1:21" ht="9.9499999999999993" customHeight="1" x14ac:dyDescent="0.15">
      <c r="A39" s="142">
        <v>14</v>
      </c>
      <c r="B39" s="177" t="str">
        <f>IF('１か月目'!B39=0,"",'１か月目'!B39)</f>
        <v/>
      </c>
      <c r="C39" s="20" t="s">
        <v>12</v>
      </c>
      <c r="D39" s="42">
        <f>IF(B39="",0,D$13)</f>
        <v>0</v>
      </c>
      <c r="E39" s="43"/>
      <c r="F39" s="34" t="str">
        <f t="shared" ref="F39" si="120">IF($B39="","",(D39-(E39+G39+H39)))</f>
        <v/>
      </c>
      <c r="G39" s="43"/>
      <c r="H39" s="43"/>
      <c r="I39" s="79" t="str">
        <f t="shared" ref="I39" si="121">IF(B39="","",IF((D39-E39)=0,0,ROUNDDOWN(((F39/D39)*100),3)))</f>
        <v/>
      </c>
      <c r="J39" s="95" t="str">
        <f>'１か月目'!J39</f>
        <v/>
      </c>
      <c r="K39" s="32" t="str">
        <f>IF($B39="","",'12か月目'!K39+(E39+G39+H39))</f>
        <v/>
      </c>
      <c r="L39" s="32" t="str">
        <f>IF($B39="","",'12か月目'!L39-D39)</f>
        <v/>
      </c>
      <c r="M39" s="85" t="str">
        <f t="shared" ref="M39" si="122">IF(B39="","",IF((J39-K39)=0,0,ROUNDDOWN((((O39-K39)/J39)*100),3)))</f>
        <v/>
      </c>
      <c r="N39" s="116" t="str">
        <f t="shared" ref="N39" si="123">IF(B39="","",IF(AND(M39&gt;=80,M40&gt;=80),"可","不可"))</f>
        <v/>
      </c>
      <c r="O39" s="95">
        <f>'12か月目'!O39+D39</f>
        <v>0</v>
      </c>
      <c r="P39" s="32" t="str">
        <f>IF($B39="","",'12か月目'!P39+E39)</f>
        <v/>
      </c>
      <c r="Q39" s="76" t="str">
        <f t="shared" ref="Q39" si="124">IF(B39="","",IF(O39-(K39-P39)=0,0,ROUNDDOWN(((O39-K39)/(O39-P39)*100),3)))</f>
        <v/>
      </c>
      <c r="R39" s="138" t="str">
        <f t="shared" ref="R39" si="125">IF(B39="","",IF(Q39+Q40=0,0,ROUNDDOWN((((O39-K39)+(O40-K40))/((O39-P39)+(O40-P40))*100),3)))</f>
        <v/>
      </c>
      <c r="S39" s="118"/>
      <c r="T39" s="119"/>
      <c r="U39" s="120"/>
    </row>
    <row r="40" spans="1:21" ht="9.9499999999999993" customHeight="1" x14ac:dyDescent="0.15">
      <c r="A40" s="143"/>
      <c r="B40" s="178"/>
      <c r="C40" s="109" t="s">
        <v>13</v>
      </c>
      <c r="D40" s="44">
        <f>IF(B39="",0,D$14)</f>
        <v>0</v>
      </c>
      <c r="E40" s="45"/>
      <c r="F40" s="35" t="str">
        <f t="shared" ref="F40" si="126">IF($B39="","",(D40-(E40+G40+H40)))</f>
        <v/>
      </c>
      <c r="G40" s="45"/>
      <c r="H40" s="45"/>
      <c r="I40" s="80" t="str">
        <f t="shared" ref="I40" si="127">IF(B39="","",IF((D40-E40)=0,0,ROUNDDOWN(((F40/D40)*100),3)))</f>
        <v/>
      </c>
      <c r="J40" s="94" t="str">
        <f>'１か月目'!J40</f>
        <v/>
      </c>
      <c r="K40" s="33" t="str">
        <f>IF($B39="","",'12か月目'!K40+(E40+G40+H40))</f>
        <v/>
      </c>
      <c r="L40" s="33" t="str">
        <f>IF($B39="","",'12か月目'!L40-D40)</f>
        <v/>
      </c>
      <c r="M40" s="87" t="str">
        <f t="shared" ref="M40" si="128">IF(B39="","",IF((J40-K40)=0,0,ROUNDDOWN((((O40-K40)/J40)*100),3)))</f>
        <v/>
      </c>
      <c r="N40" s="117"/>
      <c r="O40" s="94">
        <f>'12か月目'!O40+D40</f>
        <v>0</v>
      </c>
      <c r="P40" s="33" t="str">
        <f>IF($B39="","",'12か月目'!P40+E40)</f>
        <v/>
      </c>
      <c r="Q40" s="77" t="str">
        <f t="shared" ref="Q40" si="129">IF(B39="","",IF(O40-(K40-P40)=0,0,ROUNDDOWN(((O40-K40)/(O40-P40)*100),3)))</f>
        <v/>
      </c>
      <c r="R40" s="139"/>
      <c r="S40" s="121"/>
      <c r="T40" s="122"/>
      <c r="U40" s="123"/>
    </row>
    <row r="41" spans="1:21" ht="9.9499999999999993" customHeight="1" x14ac:dyDescent="0.15">
      <c r="A41" s="142">
        <v>15</v>
      </c>
      <c r="B41" s="177" t="str">
        <f>IF('１か月目'!B41=0,"",'１か月目'!B41)</f>
        <v/>
      </c>
      <c r="C41" s="20" t="s">
        <v>12</v>
      </c>
      <c r="D41" s="46">
        <f>IF(B41="",0,D$13)</f>
        <v>0</v>
      </c>
      <c r="E41" s="47"/>
      <c r="F41" s="36" t="str">
        <f t="shared" ref="F41" si="130">IF($B41="","",(D41-(E41+G41+H41)))</f>
        <v/>
      </c>
      <c r="G41" s="47"/>
      <c r="H41" s="47"/>
      <c r="I41" s="81" t="str">
        <f t="shared" ref="I41" si="131">IF(B41="","",IF((D41-E41)=0,0,ROUNDDOWN(((F41/D41)*100),3)))</f>
        <v/>
      </c>
      <c r="J41" s="95" t="str">
        <f>'１か月目'!J41</f>
        <v/>
      </c>
      <c r="K41" s="32" t="str">
        <f>IF($B41="","",'12か月目'!K41+(E41+G41+H41))</f>
        <v/>
      </c>
      <c r="L41" s="32" t="str">
        <f>IF($B41="","",'12か月目'!L41-D41)</f>
        <v/>
      </c>
      <c r="M41" s="88" t="str">
        <f t="shared" ref="M41" si="132">IF(B41="","",IF((J41-K41)=0,0,ROUNDDOWN((((O41-K41)/J41)*100),3)))</f>
        <v/>
      </c>
      <c r="N41" s="116" t="str">
        <f t="shared" ref="N41" si="133">IF(B41="","",IF(AND(M41&gt;=80,M42&gt;=80),"可","不可"))</f>
        <v/>
      </c>
      <c r="O41" s="95">
        <f>'12か月目'!O41+D41</f>
        <v>0</v>
      </c>
      <c r="P41" s="32" t="str">
        <f>IF($B41="","",'12か月目'!P41+E41)</f>
        <v/>
      </c>
      <c r="Q41" s="76" t="str">
        <f t="shared" ref="Q41" si="134">IF(B41="","",IF(O41-(K41-P41)=0,0,ROUNDDOWN(((O41-K41)/(O41-P41)*100),3)))</f>
        <v/>
      </c>
      <c r="R41" s="138" t="str">
        <f t="shared" ref="R41" si="135">IF(B41="","",IF(Q41+Q42=0,0,ROUNDDOWN((((O41-K41)+(O42-K42))/((O41-P41)+(O42-P42))*100),3)))</f>
        <v/>
      </c>
      <c r="S41" s="118"/>
      <c r="T41" s="119"/>
      <c r="U41" s="120"/>
    </row>
    <row r="42" spans="1:21" ht="9.9499999999999993" customHeight="1" x14ac:dyDescent="0.15">
      <c r="A42" s="143"/>
      <c r="B42" s="178"/>
      <c r="C42" s="109" t="s">
        <v>13</v>
      </c>
      <c r="D42" s="48">
        <f>IF(B41="",0,D$14)</f>
        <v>0</v>
      </c>
      <c r="E42" s="41"/>
      <c r="F42" s="33" t="str">
        <f t="shared" ref="F42" si="136">IF($B41="","",(D42-(E42+G42+H42)))</f>
        <v/>
      </c>
      <c r="G42" s="41"/>
      <c r="H42" s="41"/>
      <c r="I42" s="77" t="str">
        <f t="shared" ref="I42" si="137">IF(B41="","",IF((D42-E42)=0,0,ROUNDDOWN(((F42/D42)*100),3)))</f>
        <v/>
      </c>
      <c r="J42" s="94" t="str">
        <f>'１か月目'!J42</f>
        <v/>
      </c>
      <c r="K42" s="33" t="str">
        <f>IF($B41="","",'12か月目'!K42+(E42+G42+H42))</f>
        <v/>
      </c>
      <c r="L42" s="33" t="str">
        <f>IF($B41="","",'12か月目'!L42-D42)</f>
        <v/>
      </c>
      <c r="M42" s="86" t="str">
        <f t="shared" ref="M42" si="138">IF(B41="","",IF((J42-K42)=0,0,ROUNDDOWN((((O42-K42)/J42)*100),3)))</f>
        <v/>
      </c>
      <c r="N42" s="117"/>
      <c r="O42" s="94">
        <f>'12か月目'!O42+D42</f>
        <v>0</v>
      </c>
      <c r="P42" s="33" t="str">
        <f>IF($B41="","",'12か月目'!P42+E42)</f>
        <v/>
      </c>
      <c r="Q42" s="77" t="str">
        <f t="shared" ref="Q42" si="139">IF(B41="","",IF(O42-(K42-P42)=0,0,ROUNDDOWN(((O42-K42)/(O42-P42)*100),3)))</f>
        <v/>
      </c>
      <c r="R42" s="139"/>
      <c r="S42" s="121"/>
      <c r="T42" s="122"/>
      <c r="U42" s="123"/>
    </row>
    <row r="43" spans="1:21" ht="9.9499999999999993" customHeight="1" x14ac:dyDescent="0.15">
      <c r="A43" s="142">
        <v>16</v>
      </c>
      <c r="B43" s="184" t="str">
        <f>IF('１か月目'!B43=0,"",'１か月目'!B43)</f>
        <v/>
      </c>
      <c r="C43" s="21" t="s">
        <v>12</v>
      </c>
      <c r="D43" s="49">
        <f>IF(B43="",0,D$13)</f>
        <v>0</v>
      </c>
      <c r="E43" s="50"/>
      <c r="F43" s="37" t="str">
        <f t="shared" ref="F43" si="140">IF($B43="","",(D43-(E43+G43+H43)))</f>
        <v/>
      </c>
      <c r="G43" s="50"/>
      <c r="H43" s="50"/>
      <c r="I43" s="82" t="str">
        <f t="shared" ref="I43" si="141">IF(B43="","",IF((D43-E43)=0,0,ROUNDDOWN(((F43/D43)*100),3)))</f>
        <v/>
      </c>
      <c r="J43" s="95" t="str">
        <f>'１か月目'!J43</f>
        <v/>
      </c>
      <c r="K43" s="32" t="str">
        <f>IF($B43="","",'12か月目'!K43+(E43+G43+H43))</f>
        <v/>
      </c>
      <c r="L43" s="32" t="str">
        <f>IF($B43="","",'12か月目'!L43-D43)</f>
        <v/>
      </c>
      <c r="M43" s="89" t="str">
        <f t="shared" ref="M43" si="142">IF(B43="","",IF((J43-K43)=0,0,ROUNDDOWN((((O43-K43)/J43)*100),3)))</f>
        <v/>
      </c>
      <c r="N43" s="163" t="str">
        <f t="shared" ref="N43" si="143">IF(B43="","",IF(AND(M43&gt;=80,M44&gt;=80),"可","不可"))</f>
        <v/>
      </c>
      <c r="O43" s="95">
        <f>'12か月目'!O43+D43</f>
        <v>0</v>
      </c>
      <c r="P43" s="32" t="str">
        <f>IF($B43="","",'12か月目'!P43+E43)</f>
        <v/>
      </c>
      <c r="Q43" s="76" t="str">
        <f t="shared" ref="Q43" si="144">IF(B43="","",IF(O43-(K43-P43)=0,0,ROUNDDOWN(((O43-K43)/(O43-P43)*100),3)))</f>
        <v/>
      </c>
      <c r="R43" s="138" t="str">
        <f t="shared" ref="R43" si="145">IF(B43="","",IF(Q43+Q44=0,0,ROUNDDOWN((((O43-K43)+(O44-K44))/((O43-P43)+(O44-P44))*100),3)))</f>
        <v/>
      </c>
      <c r="S43" s="164"/>
      <c r="T43" s="165"/>
      <c r="U43" s="166"/>
    </row>
    <row r="44" spans="1:21" ht="9.9499999999999993" customHeight="1" x14ac:dyDescent="0.15">
      <c r="A44" s="143"/>
      <c r="B44" s="178"/>
      <c r="C44" s="109" t="s">
        <v>13</v>
      </c>
      <c r="D44" s="44">
        <f>IF(B43="",0,D$14)</f>
        <v>0</v>
      </c>
      <c r="E44" s="45"/>
      <c r="F44" s="35" t="str">
        <f t="shared" ref="F44" si="146">IF($B43="","",(D44-(E44+G44+H44)))</f>
        <v/>
      </c>
      <c r="G44" s="45"/>
      <c r="H44" s="45"/>
      <c r="I44" s="80" t="str">
        <f t="shared" ref="I44" si="147">IF(B43="","",IF((D44-E44)=0,0,ROUNDDOWN(((F44/D44)*100),3)))</f>
        <v/>
      </c>
      <c r="J44" s="94" t="str">
        <f>'１か月目'!J44</f>
        <v/>
      </c>
      <c r="K44" s="33" t="str">
        <f>IF($B43="","",'12か月目'!K44+(E44+G44+H44))</f>
        <v/>
      </c>
      <c r="L44" s="33" t="str">
        <f>IF($B43="","",'12か月目'!L44-D44)</f>
        <v/>
      </c>
      <c r="M44" s="87" t="str">
        <f t="shared" ref="M44" si="148">IF(B43="","",IF((J44-K44)=0,0,ROUNDDOWN((((O44-K44)/J44)*100),3)))</f>
        <v/>
      </c>
      <c r="N44" s="117"/>
      <c r="O44" s="94">
        <f>'12か月目'!O44+D44</f>
        <v>0</v>
      </c>
      <c r="P44" s="33" t="str">
        <f>IF($B43="","",'12か月目'!P44+E44)</f>
        <v/>
      </c>
      <c r="Q44" s="77" t="str">
        <f t="shared" ref="Q44" si="149">IF(B43="","",IF(O44-(K44-P44)=0,0,ROUNDDOWN(((O44-K44)/(O44-P44)*100),3)))</f>
        <v/>
      </c>
      <c r="R44" s="139"/>
      <c r="S44" s="121"/>
      <c r="T44" s="122"/>
      <c r="U44" s="123"/>
    </row>
    <row r="45" spans="1:21" ht="9.9499999999999993" customHeight="1" x14ac:dyDescent="0.15">
      <c r="A45" s="142">
        <v>17</v>
      </c>
      <c r="B45" s="177" t="str">
        <f>IF('１か月目'!B45=0,"",'１か月目'!B45)</f>
        <v/>
      </c>
      <c r="C45" s="108" t="s">
        <v>12</v>
      </c>
      <c r="D45" s="46">
        <f>IF(B45="",0,D$13)</f>
        <v>0</v>
      </c>
      <c r="E45" s="47"/>
      <c r="F45" s="36" t="str">
        <f t="shared" ref="F45" si="150">IF($B45="","",(D45-(E45+G45+H45)))</f>
        <v/>
      </c>
      <c r="G45" s="47"/>
      <c r="H45" s="47"/>
      <c r="I45" s="81" t="str">
        <f t="shared" ref="I45" si="151">IF(B45="","",IF((D45-E45)=0,0,ROUNDDOWN(((F45/D45)*100),3)))</f>
        <v/>
      </c>
      <c r="J45" s="95" t="str">
        <f>'１か月目'!J45</f>
        <v/>
      </c>
      <c r="K45" s="32" t="str">
        <f>IF($B45="","",'12か月目'!K45+(E45+G45+H45))</f>
        <v/>
      </c>
      <c r="L45" s="32" t="str">
        <f>IF($B45="","",'12か月目'!L45-D45)</f>
        <v/>
      </c>
      <c r="M45" s="88" t="str">
        <f t="shared" ref="M45" si="152">IF(B45="","",IF((J45-K45)=0,0,ROUNDDOWN((((O45-K45)/J45)*100),3)))</f>
        <v/>
      </c>
      <c r="N45" s="116" t="str">
        <f t="shared" ref="N45" si="153">IF(B45="","",IF(AND(M45&gt;=80,M46&gt;=80),"可","不可"))</f>
        <v/>
      </c>
      <c r="O45" s="95">
        <f>'12か月目'!O45+D45</f>
        <v>0</v>
      </c>
      <c r="P45" s="32" t="str">
        <f>IF($B45="","",'12か月目'!P45+E45)</f>
        <v/>
      </c>
      <c r="Q45" s="76" t="str">
        <f t="shared" ref="Q45" si="154">IF(B45="","",IF(O45-(K45-P45)=0,0,ROUNDDOWN(((O45-K45)/(O45-P45)*100),3)))</f>
        <v/>
      </c>
      <c r="R45" s="138" t="str">
        <f t="shared" ref="R45" si="155">IF(B45="","",IF(Q45+Q46=0,0,ROUNDDOWN((((O45-K45)+(O46-K46))/((O45-P45)+(O46-P46))*100),3)))</f>
        <v/>
      </c>
      <c r="S45" s="118"/>
      <c r="T45" s="119"/>
      <c r="U45" s="120"/>
    </row>
    <row r="46" spans="1:21" ht="9.9499999999999993" customHeight="1" x14ac:dyDescent="0.15">
      <c r="A46" s="143"/>
      <c r="B46" s="178"/>
      <c r="C46" s="18" t="s">
        <v>13</v>
      </c>
      <c r="D46" s="48">
        <f>IF(B45="",0,D$14)</f>
        <v>0</v>
      </c>
      <c r="E46" s="41"/>
      <c r="F46" s="33" t="str">
        <f t="shared" ref="F46" si="156">IF($B45="","",(D46-(E46+G46+H46)))</f>
        <v/>
      </c>
      <c r="G46" s="41"/>
      <c r="H46" s="41"/>
      <c r="I46" s="77" t="str">
        <f t="shared" ref="I46" si="157">IF(B45="","",IF((D46-E46)=0,0,ROUNDDOWN(((F46/D46)*100),3)))</f>
        <v/>
      </c>
      <c r="J46" s="94" t="str">
        <f>'１か月目'!J46</f>
        <v/>
      </c>
      <c r="K46" s="33" t="str">
        <f>IF($B45="","",'12か月目'!K46+(E46+G46+H46))</f>
        <v/>
      </c>
      <c r="L46" s="33" t="str">
        <f>IF($B45="","",'12か月目'!L46-D46)</f>
        <v/>
      </c>
      <c r="M46" s="86" t="str">
        <f t="shared" ref="M46" si="158">IF(B45="","",IF((J46-K46)=0,0,ROUNDDOWN((((O46-K46)/J46)*100),3)))</f>
        <v/>
      </c>
      <c r="N46" s="117"/>
      <c r="O46" s="94">
        <f>'12か月目'!O46+D46</f>
        <v>0</v>
      </c>
      <c r="P46" s="33" t="str">
        <f>IF($B45="","",'12か月目'!P46+E46)</f>
        <v/>
      </c>
      <c r="Q46" s="77" t="str">
        <f t="shared" ref="Q46" si="159">IF(B45="","",IF(O46-(K46-P46)=0,0,ROUNDDOWN(((O46-K46)/(O46-P46)*100),3)))</f>
        <v/>
      </c>
      <c r="R46" s="139"/>
      <c r="S46" s="121"/>
      <c r="T46" s="122"/>
      <c r="U46" s="123"/>
    </row>
    <row r="47" spans="1:21" ht="9.9499999999999993" customHeight="1" x14ac:dyDescent="0.15">
      <c r="A47" s="142">
        <v>18</v>
      </c>
      <c r="B47" s="177" t="str">
        <f>IF('１か月目'!B47=0,"",'１か月目'!B47)</f>
        <v/>
      </c>
      <c r="C47" s="20" t="s">
        <v>12</v>
      </c>
      <c r="D47" s="42">
        <f>IF(B47="",0,D$13)</f>
        <v>0</v>
      </c>
      <c r="E47" s="43"/>
      <c r="F47" s="34" t="str">
        <f t="shared" ref="F47" si="160">IF($B47="","",(D47-(E47+G47+H47)))</f>
        <v/>
      </c>
      <c r="G47" s="43"/>
      <c r="H47" s="43"/>
      <c r="I47" s="79" t="str">
        <f t="shared" ref="I47" si="161">IF(B47="","",IF((D47-E47)=0,0,ROUNDDOWN(((F47/D47)*100),3)))</f>
        <v/>
      </c>
      <c r="J47" s="95" t="str">
        <f>'１か月目'!J47</f>
        <v/>
      </c>
      <c r="K47" s="32" t="str">
        <f>IF($B47="","",'12か月目'!K47+(E47+G47+H47))</f>
        <v/>
      </c>
      <c r="L47" s="32" t="str">
        <f>IF($B47="","",'12か月目'!L47-D47)</f>
        <v/>
      </c>
      <c r="M47" s="85" t="str">
        <f t="shared" ref="M47" si="162">IF(B47="","",IF((J47-K47)=0,0,ROUNDDOWN((((O47-K47)/J47)*100),3)))</f>
        <v/>
      </c>
      <c r="N47" s="116" t="str">
        <f t="shared" ref="N47" si="163">IF(B47="","",IF(AND(M47&gt;=80,M48&gt;=80),"可","不可"))</f>
        <v/>
      </c>
      <c r="O47" s="95">
        <f>'12か月目'!O47+D47</f>
        <v>0</v>
      </c>
      <c r="P47" s="32" t="str">
        <f>IF($B47="","",'12か月目'!P47+E47)</f>
        <v/>
      </c>
      <c r="Q47" s="76" t="str">
        <f t="shared" ref="Q47" si="164">IF(B47="","",IF(O47-(K47-P47)=0,0,ROUNDDOWN(((O47-K47)/(O47-P47)*100),3)))</f>
        <v/>
      </c>
      <c r="R47" s="138" t="str">
        <f t="shared" ref="R47" si="165">IF(B47="","",IF(Q47+Q48=0,0,ROUNDDOWN((((O47-K47)+(O48-K48))/((O47-P47)+(O48-P48))*100),3)))</f>
        <v/>
      </c>
      <c r="S47" s="118"/>
      <c r="T47" s="119"/>
      <c r="U47" s="120"/>
    </row>
    <row r="48" spans="1:21" ht="9.9499999999999993" customHeight="1" x14ac:dyDescent="0.15">
      <c r="A48" s="143"/>
      <c r="B48" s="178"/>
      <c r="C48" s="109" t="s">
        <v>13</v>
      </c>
      <c r="D48" s="44">
        <f>IF(B47="",0,D$14)</f>
        <v>0</v>
      </c>
      <c r="E48" s="45"/>
      <c r="F48" s="35" t="str">
        <f t="shared" ref="F48" si="166">IF($B47="","",(D48-(E48+G48+H48)))</f>
        <v/>
      </c>
      <c r="G48" s="45"/>
      <c r="H48" s="45"/>
      <c r="I48" s="80" t="str">
        <f t="shared" ref="I48" si="167">IF(B47="","",IF((D48-E48)=0,0,ROUNDDOWN(((F48/D48)*100),3)))</f>
        <v/>
      </c>
      <c r="J48" s="94" t="str">
        <f>'１か月目'!J48</f>
        <v/>
      </c>
      <c r="K48" s="33" t="str">
        <f>IF($B47="","",'12か月目'!K48+(E48+G48+H48))</f>
        <v/>
      </c>
      <c r="L48" s="33" t="str">
        <f>IF($B47="","",'12か月目'!L48-D48)</f>
        <v/>
      </c>
      <c r="M48" s="87" t="str">
        <f t="shared" ref="M48" si="168">IF(B47="","",IF((J48-K48)=0,0,ROUNDDOWN((((O48-K48)/J48)*100),3)))</f>
        <v/>
      </c>
      <c r="N48" s="117"/>
      <c r="O48" s="94">
        <f>'12か月目'!O48+D48</f>
        <v>0</v>
      </c>
      <c r="P48" s="33" t="str">
        <f>IF($B47="","",'12か月目'!P48+E48)</f>
        <v/>
      </c>
      <c r="Q48" s="77" t="str">
        <f t="shared" ref="Q48" si="169">IF(B47="","",IF(O48-(K48-P48)=0,0,ROUNDDOWN(((O48-K48)/(O48-P48)*100),3)))</f>
        <v/>
      </c>
      <c r="R48" s="139"/>
      <c r="S48" s="121"/>
      <c r="T48" s="122"/>
      <c r="U48" s="123"/>
    </row>
    <row r="49" spans="1:21" ht="9.9499999999999993" customHeight="1" x14ac:dyDescent="0.15">
      <c r="A49" s="142">
        <v>19</v>
      </c>
      <c r="B49" s="177" t="str">
        <f>IF('１か月目'!B49=0,"",'１か月目'!B49)</f>
        <v/>
      </c>
      <c r="C49" s="108" t="s">
        <v>12</v>
      </c>
      <c r="D49" s="46">
        <f>IF(B49="",0,D$13)</f>
        <v>0</v>
      </c>
      <c r="E49" s="47"/>
      <c r="F49" s="36" t="str">
        <f t="shared" ref="F49" si="170">IF($B49="","",(D49-(E49+G49+H49)))</f>
        <v/>
      </c>
      <c r="G49" s="47"/>
      <c r="H49" s="47"/>
      <c r="I49" s="81" t="str">
        <f t="shared" ref="I49" si="171">IF(B49="","",IF((D49-E49)=0,0,ROUNDDOWN(((F49/D49)*100),3)))</f>
        <v/>
      </c>
      <c r="J49" s="95" t="str">
        <f>'１か月目'!J49</f>
        <v/>
      </c>
      <c r="K49" s="32" t="str">
        <f>IF($B49="","",'12か月目'!K49+(E49+G49+H49))</f>
        <v/>
      </c>
      <c r="L49" s="32" t="str">
        <f>IF($B49="","",'12か月目'!L49-D49)</f>
        <v/>
      </c>
      <c r="M49" s="88" t="str">
        <f t="shared" ref="M49" si="172">IF(B49="","",IF((J49-K49)=0,0,ROUNDDOWN((((O49-K49)/J49)*100),3)))</f>
        <v/>
      </c>
      <c r="N49" s="116" t="str">
        <f t="shared" ref="N49" si="173">IF(B49="","",IF(AND(M49&gt;=80,M50&gt;=80),"可","不可"))</f>
        <v/>
      </c>
      <c r="O49" s="95">
        <f>'12か月目'!O49+D49</f>
        <v>0</v>
      </c>
      <c r="P49" s="32" t="str">
        <f>IF($B49="","",'12か月目'!P49+E49)</f>
        <v/>
      </c>
      <c r="Q49" s="76" t="str">
        <f t="shared" ref="Q49" si="174">IF(B49="","",IF(O49-(K49-P49)=0,0,ROUNDDOWN(((O49-K49)/(O49-P49)*100),3)))</f>
        <v/>
      </c>
      <c r="R49" s="138" t="str">
        <f t="shared" ref="R49" si="175">IF(B49="","",IF(Q49+Q50=0,0,ROUNDDOWN((((O49-K49)+(O50-K50))/((O49-P49)+(O50-P50))*100),3)))</f>
        <v/>
      </c>
      <c r="S49" s="118"/>
      <c r="T49" s="119"/>
      <c r="U49" s="120"/>
    </row>
    <row r="50" spans="1:21" ht="9.9499999999999993" customHeight="1" x14ac:dyDescent="0.15">
      <c r="A50" s="143"/>
      <c r="B50" s="178"/>
      <c r="C50" s="18" t="s">
        <v>13</v>
      </c>
      <c r="D50" s="48">
        <f>IF(B49="",0,D$14)</f>
        <v>0</v>
      </c>
      <c r="E50" s="41"/>
      <c r="F50" s="33" t="str">
        <f t="shared" ref="F50" si="176">IF($B49="","",(D50-(E50+G50+H50)))</f>
        <v/>
      </c>
      <c r="G50" s="41"/>
      <c r="H50" s="41"/>
      <c r="I50" s="77" t="str">
        <f t="shared" ref="I50" si="177">IF(B49="","",IF((D50-E50)=0,0,ROUNDDOWN(((F50/D50)*100),3)))</f>
        <v/>
      </c>
      <c r="J50" s="94" t="str">
        <f>'１か月目'!J50</f>
        <v/>
      </c>
      <c r="K50" s="33" t="str">
        <f>IF($B49="","",'12か月目'!K50+(E50+G50+H50))</f>
        <v/>
      </c>
      <c r="L50" s="33" t="str">
        <f>IF($B49="","",'12か月目'!L50-D50)</f>
        <v/>
      </c>
      <c r="M50" s="86" t="str">
        <f t="shared" ref="M50" si="178">IF(B49="","",IF((J50-K50)=0,0,ROUNDDOWN((((O50-K50)/J50)*100),3)))</f>
        <v/>
      </c>
      <c r="N50" s="117"/>
      <c r="O50" s="94">
        <f>'12か月目'!O50+D50</f>
        <v>0</v>
      </c>
      <c r="P50" s="33" t="str">
        <f>IF($B49="","",'12か月目'!P50+E50)</f>
        <v/>
      </c>
      <c r="Q50" s="77" t="str">
        <f t="shared" ref="Q50" si="179">IF(B49="","",IF(O50-(K50-P50)=0,0,ROUNDDOWN(((O50-K50)/(O50-P50)*100),3)))</f>
        <v/>
      </c>
      <c r="R50" s="139"/>
      <c r="S50" s="121"/>
      <c r="T50" s="122"/>
      <c r="U50" s="123"/>
    </row>
    <row r="51" spans="1:21" ht="9.9499999999999993" customHeight="1" x14ac:dyDescent="0.15">
      <c r="A51" s="142">
        <v>20</v>
      </c>
      <c r="B51" s="177" t="str">
        <f>IF('１か月目'!B51=0,"",'１か月目'!B51)</f>
        <v/>
      </c>
      <c r="C51" s="20" t="s">
        <v>12</v>
      </c>
      <c r="D51" s="46">
        <f>IF(B51="",0,D$13)</f>
        <v>0</v>
      </c>
      <c r="E51" s="47"/>
      <c r="F51" s="36" t="str">
        <f t="shared" ref="F51" si="180">IF($B51="","",(D51-(E51+G51+H51)))</f>
        <v/>
      </c>
      <c r="G51" s="47"/>
      <c r="H51" s="47"/>
      <c r="I51" s="81" t="str">
        <f t="shared" ref="I51" si="181">IF(B51="","",IF((D51-E51)=0,0,ROUNDDOWN(((F51/D51)*100),3)))</f>
        <v/>
      </c>
      <c r="J51" s="95" t="str">
        <f>'１か月目'!J51</f>
        <v/>
      </c>
      <c r="K51" s="32" t="str">
        <f>IF($B51="","",'12か月目'!K51+(E51+G51+H51))</f>
        <v/>
      </c>
      <c r="L51" s="32" t="str">
        <f>IF($B51="","",'12か月目'!L51-D51)</f>
        <v/>
      </c>
      <c r="M51" s="88" t="str">
        <f t="shared" ref="M51" si="182">IF(B51="","",IF((J51-K51)=0,0,ROUNDDOWN((((O51-K51)/J51)*100),3)))</f>
        <v/>
      </c>
      <c r="N51" s="116" t="str">
        <f t="shared" ref="N51" si="183">IF(B51="","",IF(AND(M51&gt;=80,M52&gt;=80),"可","不可"))</f>
        <v/>
      </c>
      <c r="O51" s="95">
        <f>'12か月目'!O51+D51</f>
        <v>0</v>
      </c>
      <c r="P51" s="32" t="str">
        <f>IF($B51="","",'12か月目'!P51+E51)</f>
        <v/>
      </c>
      <c r="Q51" s="76" t="str">
        <f t="shared" ref="Q51" si="184">IF(B51="","",IF(O51-(K51-P51)=0,0,ROUNDDOWN(((O51-K51)/(O51-P51)*100),3)))</f>
        <v/>
      </c>
      <c r="R51" s="138" t="str">
        <f t="shared" ref="R51" si="185">IF(B51="","",IF(Q51+Q52=0,0,ROUNDDOWN((((O51-K51)+(O52-K52))/((O51-P51)+(O52-P52))*100),3)))</f>
        <v/>
      </c>
      <c r="S51" s="118"/>
      <c r="T51" s="119"/>
      <c r="U51" s="120"/>
    </row>
    <row r="52" spans="1:21" ht="9.9499999999999993" customHeight="1" x14ac:dyDescent="0.15">
      <c r="A52" s="143"/>
      <c r="B52" s="178"/>
      <c r="C52" s="109" t="s">
        <v>13</v>
      </c>
      <c r="D52" s="48">
        <f>IF(B51="",0,D$14)</f>
        <v>0</v>
      </c>
      <c r="E52" s="19"/>
      <c r="F52" s="33" t="str">
        <f t="shared" ref="F52" si="186">IF($B51="","",(D52-(E52+G52+H52)))</f>
        <v/>
      </c>
      <c r="G52" s="19"/>
      <c r="H52" s="19"/>
      <c r="I52" s="83" t="str">
        <f t="shared" ref="I52" si="187">IF(B51="","",IF((D52-E52)=0,0,ROUNDDOWN(((F52/D52)*100),3)))</f>
        <v/>
      </c>
      <c r="J52" s="94" t="str">
        <f>'１か月目'!J52</f>
        <v/>
      </c>
      <c r="K52" s="33" t="str">
        <f>IF($B51="","",'12か月目'!K52+(E52+G52+H52))</f>
        <v/>
      </c>
      <c r="L52" s="33" t="str">
        <f>IF($B51="","",'12か月目'!L52-D52)</f>
        <v/>
      </c>
      <c r="M52" s="90" t="str">
        <f t="shared" ref="M52" si="188">IF(B51="","",IF((J52-K52)=0,0,ROUNDDOWN((((O52-K52)/J52)*100),3)))</f>
        <v/>
      </c>
      <c r="N52" s="117"/>
      <c r="O52" s="94">
        <f>'12か月目'!O52+D52</f>
        <v>0</v>
      </c>
      <c r="P52" s="33" t="str">
        <f>IF($B51="","",'12か月目'!P52+E52)</f>
        <v/>
      </c>
      <c r="Q52" s="77" t="str">
        <f t="shared" ref="Q52" si="189">IF(B51="","",IF(O52-(K52-P52)=0,0,ROUNDDOWN(((O52-K52)/(O52-P52)*100),3)))</f>
        <v/>
      </c>
      <c r="R52" s="139"/>
      <c r="S52" s="121"/>
      <c r="T52" s="122"/>
      <c r="U52" s="123"/>
    </row>
    <row r="53" spans="1:21" ht="11.1" customHeight="1" x14ac:dyDescent="0.15">
      <c r="A53" s="28" t="s">
        <v>42</v>
      </c>
      <c r="B53" s="28"/>
      <c r="C53" s="29"/>
      <c r="D53" s="29"/>
      <c r="E53" s="29"/>
      <c r="F53" s="29"/>
      <c r="G53" s="29"/>
      <c r="H53" s="29"/>
      <c r="I53" s="29"/>
      <c r="J53" s="29"/>
      <c r="K53" s="29"/>
      <c r="L53" s="29"/>
      <c r="M53" s="29"/>
      <c r="N53" s="29"/>
      <c r="O53" s="29"/>
      <c r="P53" s="29"/>
      <c r="Q53" s="29"/>
      <c r="R53" s="29"/>
      <c r="S53" s="29"/>
      <c r="T53" s="29"/>
      <c r="U53" s="107" t="s">
        <v>14</v>
      </c>
    </row>
    <row r="54" spans="1:21" ht="11.1" customHeight="1" x14ac:dyDescent="0.15">
      <c r="A54" s="28" t="s">
        <v>41</v>
      </c>
      <c r="B54" s="28"/>
      <c r="C54" s="29"/>
      <c r="D54" s="29"/>
      <c r="E54" s="29"/>
      <c r="F54" s="29"/>
      <c r="G54" s="29"/>
      <c r="H54" s="29"/>
      <c r="I54" s="29"/>
      <c r="J54" s="29"/>
      <c r="K54" s="29"/>
      <c r="L54" s="29"/>
      <c r="M54" s="29"/>
      <c r="N54" s="29"/>
      <c r="O54" s="29"/>
      <c r="P54" s="29"/>
      <c r="Q54" s="29"/>
      <c r="R54" s="29"/>
      <c r="S54" s="29"/>
      <c r="T54" s="29"/>
      <c r="U54" s="29"/>
    </row>
    <row r="55" spans="1:21" ht="11.1" customHeight="1" x14ac:dyDescent="0.15">
      <c r="A55" s="28" t="s">
        <v>40</v>
      </c>
      <c r="B55" s="28"/>
      <c r="C55" s="29"/>
      <c r="D55" s="29"/>
      <c r="E55" s="29"/>
      <c r="F55" s="29"/>
      <c r="G55" s="29"/>
      <c r="H55" s="29"/>
      <c r="I55" s="29"/>
      <c r="J55" s="29"/>
      <c r="K55" s="29"/>
      <c r="L55" s="29"/>
      <c r="M55" s="29"/>
      <c r="N55" s="29"/>
      <c r="O55" s="29"/>
      <c r="P55" s="29"/>
      <c r="Q55" s="29"/>
      <c r="R55" s="29"/>
      <c r="S55" s="29"/>
      <c r="T55" s="29"/>
      <c r="U55" s="29"/>
    </row>
    <row r="56" spans="1:21" ht="11.1" customHeight="1" x14ac:dyDescent="0.15">
      <c r="A56" s="28" t="s">
        <v>44</v>
      </c>
    </row>
  </sheetData>
  <sheetProtection sheet="1" selectLockedCells="1"/>
  <mergeCells count="117">
    <mergeCell ref="A1:U2"/>
    <mergeCell ref="D4:J4"/>
    <mergeCell ref="O4:U4"/>
    <mergeCell ref="D5:F5"/>
    <mergeCell ref="H5:J5"/>
    <mergeCell ref="O5:U5"/>
    <mergeCell ref="O10:R10"/>
    <mergeCell ref="S11:U12"/>
    <mergeCell ref="A13:A14"/>
    <mergeCell ref="B13:B14"/>
    <mergeCell ref="N13:N14"/>
    <mergeCell ref="R13:R14"/>
    <mergeCell ref="S13:U14"/>
    <mergeCell ref="D6:F6"/>
    <mergeCell ref="G6:J6"/>
    <mergeCell ref="S7:U7"/>
    <mergeCell ref="A10:A12"/>
    <mergeCell ref="B10:B12"/>
    <mergeCell ref="C10:C12"/>
    <mergeCell ref="D10:I10"/>
    <mergeCell ref="J10:N10"/>
    <mergeCell ref="S10:U10"/>
    <mergeCell ref="A15:A16"/>
    <mergeCell ref="B15:B16"/>
    <mergeCell ref="N15:N16"/>
    <mergeCell ref="R15:R16"/>
    <mergeCell ref="S15:U16"/>
    <mergeCell ref="A17:A18"/>
    <mergeCell ref="B17:B18"/>
    <mergeCell ref="N17:N18"/>
    <mergeCell ref="R17:R18"/>
    <mergeCell ref="S17:U18"/>
    <mergeCell ref="A19:A20"/>
    <mergeCell ref="B19:B20"/>
    <mergeCell ref="N19:N20"/>
    <mergeCell ref="R19:R20"/>
    <mergeCell ref="S19:U20"/>
    <mergeCell ref="A21:A22"/>
    <mergeCell ref="B21:B22"/>
    <mergeCell ref="N21:N22"/>
    <mergeCell ref="R21:R22"/>
    <mergeCell ref="S21:U22"/>
    <mergeCell ref="A23:A24"/>
    <mergeCell ref="B23:B24"/>
    <mergeCell ref="N23:N24"/>
    <mergeCell ref="R23:R24"/>
    <mergeCell ref="S23:U24"/>
    <mergeCell ref="A25:A26"/>
    <mergeCell ref="B25:B26"/>
    <mergeCell ref="N25:N26"/>
    <mergeCell ref="R25:R26"/>
    <mergeCell ref="S25:U26"/>
    <mergeCell ref="A27:A28"/>
    <mergeCell ref="B27:B28"/>
    <mergeCell ref="N27:N28"/>
    <mergeCell ref="R27:R28"/>
    <mergeCell ref="S27:U28"/>
    <mergeCell ref="A29:A30"/>
    <mergeCell ref="B29:B30"/>
    <mergeCell ref="N29:N30"/>
    <mergeCell ref="R29:R30"/>
    <mergeCell ref="S29:U30"/>
    <mergeCell ref="A31:A32"/>
    <mergeCell ref="B31:B32"/>
    <mergeCell ref="N31:N32"/>
    <mergeCell ref="R31:R32"/>
    <mergeCell ref="S31:U32"/>
    <mergeCell ref="A33:A34"/>
    <mergeCell ref="B33:B34"/>
    <mergeCell ref="N33:N34"/>
    <mergeCell ref="R33:R34"/>
    <mergeCell ref="S33:U34"/>
    <mergeCell ref="A35:A36"/>
    <mergeCell ref="B35:B36"/>
    <mergeCell ref="N35:N36"/>
    <mergeCell ref="R35:R36"/>
    <mergeCell ref="S35:U36"/>
    <mergeCell ref="A37:A38"/>
    <mergeCell ref="B37:B38"/>
    <mergeCell ref="N37:N38"/>
    <mergeCell ref="R37:R38"/>
    <mergeCell ref="S37:U38"/>
    <mergeCell ref="A39:A40"/>
    <mergeCell ref="B39:B40"/>
    <mergeCell ref="N39:N40"/>
    <mergeCell ref="R39:R40"/>
    <mergeCell ref="S39:U40"/>
    <mergeCell ref="A41:A42"/>
    <mergeCell ref="B41:B42"/>
    <mergeCell ref="N41:N42"/>
    <mergeCell ref="R41:R42"/>
    <mergeCell ref="S41:U42"/>
    <mergeCell ref="A43:A44"/>
    <mergeCell ref="B43:B44"/>
    <mergeCell ref="N43:N44"/>
    <mergeCell ref="R43:R44"/>
    <mergeCell ref="S43:U44"/>
    <mergeCell ref="A45:A46"/>
    <mergeCell ref="B45:B46"/>
    <mergeCell ref="N45:N46"/>
    <mergeCell ref="R45:R46"/>
    <mergeCell ref="S45:U46"/>
    <mergeCell ref="A51:A52"/>
    <mergeCell ref="B51:B52"/>
    <mergeCell ref="N51:N52"/>
    <mergeCell ref="R51:R52"/>
    <mergeCell ref="S51:U52"/>
    <mergeCell ref="A47:A48"/>
    <mergeCell ref="B47:B48"/>
    <mergeCell ref="N47:N48"/>
    <mergeCell ref="R47:R48"/>
    <mergeCell ref="S47:U48"/>
    <mergeCell ref="A49:A50"/>
    <mergeCell ref="B49:B50"/>
    <mergeCell ref="N49:N50"/>
    <mergeCell ref="R49:R50"/>
    <mergeCell ref="S49:U50"/>
  </mergeCells>
  <phoneticPr fontId="26"/>
  <dataValidations count="1">
    <dataValidation type="whole" imeMode="off" operator="greaterThanOrEqual" allowBlank="1" showInputMessage="1" showErrorMessage="1" error="数字で入力してください" sqref="G13:H52 D13:E52" xr:uid="{EC42EF04-8742-403E-938F-CE851AF62FB8}">
      <formula1>0</formula1>
    </dataValidation>
  </dataValidations>
  <printOptions horizontalCentered="1" verticalCentered="1"/>
  <pageMargins left="0.39370078740157483" right="0.39370078740157483" top="0.39370078740157483" bottom="0.39370078740157483" header="0.31496062992125984" footer="0.31496062992125984"/>
  <pageSetup paperSize="9" orientation="landscape" r:id="rId1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E7CCD7-B753-47CD-8822-EFFD9210C179}">
  <sheetPr>
    <tabColor theme="8" tint="0.59999389629810485"/>
  </sheetPr>
  <dimension ref="A1:U56"/>
  <sheetViews>
    <sheetView zoomScaleNormal="100" zoomScaleSheetLayoutView="100" workbookViewId="0">
      <selection activeCell="D13" sqref="D13"/>
    </sheetView>
  </sheetViews>
  <sheetFormatPr defaultRowHeight="13.5" x14ac:dyDescent="0.15"/>
  <cols>
    <col min="1" max="1" width="3.625" style="1" customWidth="1"/>
    <col min="2" max="2" width="12.625" style="1" customWidth="1"/>
    <col min="3" max="3" width="5.625" style="1" customWidth="1"/>
    <col min="4" max="21" width="6.625" style="1" customWidth="1"/>
    <col min="22" max="16384" width="9" style="1"/>
  </cols>
  <sheetData>
    <row r="1" spans="1:21" ht="12" customHeight="1" x14ac:dyDescent="0.15">
      <c r="A1" s="185" t="s">
        <v>9</v>
      </c>
      <c r="B1" s="185"/>
      <c r="C1" s="185"/>
      <c r="D1" s="185"/>
      <c r="E1" s="185"/>
      <c r="F1" s="185"/>
      <c r="G1" s="185"/>
      <c r="H1" s="185"/>
      <c r="I1" s="185"/>
      <c r="J1" s="185"/>
      <c r="K1" s="185"/>
      <c r="L1" s="185"/>
      <c r="M1" s="185"/>
      <c r="N1" s="185"/>
      <c r="O1" s="185"/>
      <c r="P1" s="185"/>
      <c r="Q1" s="185"/>
      <c r="R1" s="185"/>
      <c r="S1" s="185"/>
      <c r="T1" s="185"/>
      <c r="U1" s="185"/>
    </row>
    <row r="2" spans="1:21" ht="12" customHeight="1" x14ac:dyDescent="0.15">
      <c r="A2" s="185"/>
      <c r="B2" s="185"/>
      <c r="C2" s="185"/>
      <c r="D2" s="185"/>
      <c r="E2" s="185"/>
      <c r="F2" s="185"/>
      <c r="G2" s="185"/>
      <c r="H2" s="185"/>
      <c r="I2" s="185"/>
      <c r="J2" s="185"/>
      <c r="K2" s="185"/>
      <c r="L2" s="185"/>
      <c r="M2" s="185"/>
      <c r="N2" s="185"/>
      <c r="O2" s="185"/>
      <c r="P2" s="185"/>
      <c r="Q2" s="185"/>
      <c r="R2" s="185"/>
      <c r="S2" s="185"/>
      <c r="T2" s="185"/>
      <c r="U2" s="185"/>
    </row>
    <row r="3" spans="1:21" ht="6" customHeight="1" x14ac:dyDescent="0.15"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3"/>
      <c r="Q3" s="22"/>
      <c r="R3" s="22"/>
      <c r="S3" s="4"/>
      <c r="T3" s="4"/>
      <c r="U3" s="4"/>
    </row>
    <row r="4" spans="1:21" ht="12" customHeight="1" x14ac:dyDescent="0.15">
      <c r="B4" s="26" t="s">
        <v>22</v>
      </c>
      <c r="C4" s="56" t="s">
        <v>8</v>
      </c>
      <c r="D4" s="186" t="str">
        <f>IF('１か月目'!D4="","",'１か月目'!D4)</f>
        <v/>
      </c>
      <c r="E4" s="186"/>
      <c r="F4" s="186"/>
      <c r="G4" s="186"/>
      <c r="H4" s="186"/>
      <c r="I4" s="186"/>
      <c r="J4" s="186"/>
      <c r="K4" s="4"/>
      <c r="O4" s="174" t="str">
        <f>'１か月目'!O4:U4</f>
        <v>委託先名：</v>
      </c>
      <c r="P4" s="175"/>
      <c r="Q4" s="175"/>
      <c r="R4" s="175"/>
      <c r="S4" s="175"/>
      <c r="T4" s="175"/>
      <c r="U4" s="176"/>
    </row>
    <row r="5" spans="1:21" ht="12" customHeight="1" x14ac:dyDescent="0.15">
      <c r="B5" s="27" t="s">
        <v>21</v>
      </c>
      <c r="C5" s="23" t="s">
        <v>8</v>
      </c>
      <c r="D5" s="187" t="str">
        <f>IF('１か月目'!D5="","",'１か月目'!D5)</f>
        <v/>
      </c>
      <c r="E5" s="187"/>
      <c r="F5" s="187"/>
      <c r="G5" s="61" t="s">
        <v>7</v>
      </c>
      <c r="H5" s="187" t="str">
        <f>IF('１か月目'!H5="","",'１か月目'!H5)</f>
        <v/>
      </c>
      <c r="I5" s="187"/>
      <c r="J5" s="187"/>
      <c r="K5" s="4"/>
      <c r="O5" s="113" t="s">
        <v>26</v>
      </c>
      <c r="P5" s="114"/>
      <c r="Q5" s="114"/>
      <c r="R5" s="114"/>
      <c r="S5" s="114"/>
      <c r="T5" s="114"/>
      <c r="U5" s="115"/>
    </row>
    <row r="6" spans="1:21" ht="12" customHeight="1" x14ac:dyDescent="0.15">
      <c r="B6" s="27" t="s">
        <v>30</v>
      </c>
      <c r="C6" s="23" t="s">
        <v>8</v>
      </c>
      <c r="D6" s="154" t="e">
        <f ca="1">IF(MONTH(D5)+(K6-1)&lt;=12,MONTH(D5)+(K6-1),MONTH(D5)+(K6-1)-12)</f>
        <v>#VALUE!</v>
      </c>
      <c r="E6" s="154"/>
      <c r="F6" s="154"/>
      <c r="G6" s="158" t="e">
        <f ca="1">IF(D6="","","("&amp;IF(K6&gt;=10,"","　")&amp;K6&amp;"か月目／"&amp;IF(L6&gt;=10,"","　")&amp;L6&amp;"か月)")</f>
        <v>#VALUE!</v>
      </c>
      <c r="H6" s="158"/>
      <c r="I6" s="158"/>
      <c r="J6" s="158"/>
      <c r="K6" s="15">
        <f ca="1">VALUE(IF(LEFT(RIGHT(CELL("filename",$A$1),LEN(CELL("filename",$A$1))-FIND("か月目",CELL("filename",$A$1))+3),1)="]",MID(RIGHT(CELL("filename",$A$1),LEN(CELL("filename",$A$1))-FIND("か月目",CELL("filename",$A$1))+3),2,1),LEFT(RIGHT(CELL("filename",$A$1),LEN(CELL("filename",$A$1))-FIND("か月目",CELL("filename",$A$1))+3),2)))</f>
        <v>14</v>
      </c>
      <c r="L6" s="14" t="e">
        <f>IF(MONTH(D5)&lt;=MONTH(H5),MONTH(H5)-MONTH(D5)+1,24-MONTH(D5)+1+MONTH(H5))</f>
        <v>#VALUE!</v>
      </c>
      <c r="M6" s="14"/>
      <c r="N6" s="14"/>
      <c r="O6" s="24"/>
      <c r="P6" s="25"/>
      <c r="Q6" s="25"/>
      <c r="R6" s="25"/>
      <c r="S6" s="25"/>
      <c r="T6" s="25"/>
      <c r="U6" s="25"/>
    </row>
    <row r="7" spans="1:21" ht="12" customHeight="1" x14ac:dyDescent="0.15">
      <c r="B7" s="8"/>
      <c r="C7" s="8"/>
      <c r="D7" s="9"/>
      <c r="E7" s="9"/>
      <c r="F7" s="12"/>
      <c r="G7" s="12"/>
      <c r="H7" s="12"/>
      <c r="I7" s="11"/>
      <c r="J7" s="11"/>
      <c r="K7" s="11"/>
      <c r="L7" s="11"/>
      <c r="M7" s="11"/>
      <c r="N7" s="6"/>
      <c r="O7" s="7"/>
      <c r="P7" s="24"/>
      <c r="Q7" s="24"/>
      <c r="R7" s="24"/>
      <c r="S7" s="159" t="s">
        <v>46</v>
      </c>
      <c r="T7" s="160"/>
      <c r="U7" s="161"/>
    </row>
    <row r="8" spans="1:21" ht="3" customHeight="1" x14ac:dyDescent="0.15">
      <c r="B8" s="8"/>
      <c r="C8" s="8"/>
      <c r="D8" s="9"/>
      <c r="E8" s="9"/>
      <c r="F8" s="10"/>
      <c r="G8" s="10"/>
      <c r="H8" s="10"/>
      <c r="I8" s="8"/>
      <c r="J8" s="8"/>
      <c r="K8" s="8"/>
      <c r="L8" s="8"/>
      <c r="M8" s="8"/>
      <c r="N8" s="4"/>
      <c r="R8" s="63"/>
    </row>
    <row r="9" spans="1:21" ht="3" customHeight="1" x14ac:dyDescent="0.15"/>
    <row r="10" spans="1:21" ht="11.1" customHeight="1" x14ac:dyDescent="0.15">
      <c r="A10" s="179" t="s">
        <v>25</v>
      </c>
      <c r="B10" s="179" t="s">
        <v>10</v>
      </c>
      <c r="C10" s="181" t="s">
        <v>11</v>
      </c>
      <c r="D10" s="183" t="s">
        <v>5</v>
      </c>
      <c r="E10" s="179"/>
      <c r="F10" s="179"/>
      <c r="G10" s="179"/>
      <c r="H10" s="179"/>
      <c r="I10" s="181"/>
      <c r="J10" s="133" t="s">
        <v>37</v>
      </c>
      <c r="K10" s="134"/>
      <c r="L10" s="134"/>
      <c r="M10" s="134"/>
      <c r="N10" s="135"/>
      <c r="O10" s="171" t="s">
        <v>18</v>
      </c>
      <c r="P10" s="172"/>
      <c r="Q10" s="172"/>
      <c r="R10" s="173"/>
      <c r="S10" s="130" t="s">
        <v>6</v>
      </c>
      <c r="T10" s="131"/>
      <c r="U10" s="132"/>
    </row>
    <row r="11" spans="1:21" ht="11.1" customHeight="1" x14ac:dyDescent="0.15">
      <c r="A11" s="179"/>
      <c r="B11" s="179"/>
      <c r="C11" s="181"/>
      <c r="D11" s="98" t="s">
        <v>0</v>
      </c>
      <c r="E11" s="99" t="s">
        <v>15</v>
      </c>
      <c r="F11" s="99" t="s">
        <v>1</v>
      </c>
      <c r="G11" s="99" t="s">
        <v>2</v>
      </c>
      <c r="H11" s="99" t="s">
        <v>3</v>
      </c>
      <c r="I11" s="62" t="s">
        <v>4</v>
      </c>
      <c r="J11" s="57" t="s">
        <v>38</v>
      </c>
      <c r="K11" s="59" t="s">
        <v>24</v>
      </c>
      <c r="L11" s="59" t="s">
        <v>39</v>
      </c>
      <c r="M11" s="59" t="s">
        <v>4</v>
      </c>
      <c r="N11" s="96" t="s">
        <v>16</v>
      </c>
      <c r="O11" s="57" t="s">
        <v>17</v>
      </c>
      <c r="P11" s="99" t="s">
        <v>29</v>
      </c>
      <c r="Q11" s="102" t="s">
        <v>4</v>
      </c>
      <c r="R11" s="106"/>
      <c r="S11" s="124" t="s">
        <v>45</v>
      </c>
      <c r="T11" s="125"/>
      <c r="U11" s="126"/>
    </row>
    <row r="12" spans="1:21" ht="11.1" customHeight="1" thickBot="1" x14ac:dyDescent="0.2">
      <c r="A12" s="180"/>
      <c r="B12" s="180"/>
      <c r="C12" s="182"/>
      <c r="D12" s="100" t="s">
        <v>19</v>
      </c>
      <c r="E12" s="101" t="s">
        <v>19</v>
      </c>
      <c r="F12" s="101" t="s">
        <v>20</v>
      </c>
      <c r="G12" s="101" t="s">
        <v>19</v>
      </c>
      <c r="H12" s="101" t="s">
        <v>19</v>
      </c>
      <c r="I12" s="78" t="s">
        <v>35</v>
      </c>
      <c r="J12" s="58" t="s">
        <v>19</v>
      </c>
      <c r="K12" s="60" t="s">
        <v>23</v>
      </c>
      <c r="L12" s="60" t="s">
        <v>19</v>
      </c>
      <c r="M12" s="84" t="s">
        <v>35</v>
      </c>
      <c r="N12" s="97" t="s">
        <v>36</v>
      </c>
      <c r="O12" s="58" t="s">
        <v>19</v>
      </c>
      <c r="P12" s="101" t="s">
        <v>19</v>
      </c>
      <c r="Q12" s="84" t="s">
        <v>35</v>
      </c>
      <c r="R12" s="105" t="s">
        <v>43</v>
      </c>
      <c r="S12" s="127"/>
      <c r="T12" s="128"/>
      <c r="U12" s="129"/>
    </row>
    <row r="13" spans="1:21" ht="9.9499999999999993" customHeight="1" thickTop="1" x14ac:dyDescent="0.15">
      <c r="A13" s="142">
        <v>1</v>
      </c>
      <c r="B13" s="184" t="str">
        <f>IF('１か月目'!B13=0,"",'１か月目'!B13)</f>
        <v>z</v>
      </c>
      <c r="C13" s="17" t="s">
        <v>12</v>
      </c>
      <c r="D13" s="38"/>
      <c r="E13" s="39"/>
      <c r="F13" s="32">
        <f t="shared" ref="F13" si="0">IF($B13="","",(D13-(E13+G13+H13)))</f>
        <v>0</v>
      </c>
      <c r="G13" s="39"/>
      <c r="H13" s="39"/>
      <c r="I13" s="91">
        <f>IF(B13="","",IF((D13-E13)=0,0,ROUNDDOWN(((F13/D13)*100),3)))</f>
        <v>0</v>
      </c>
      <c r="J13" s="93">
        <f>'１か月目'!J13</f>
        <v>0</v>
      </c>
      <c r="K13" s="32">
        <f>IF($B13="","",'13か月目'!K13+(E13+G13+H13))</f>
        <v>0</v>
      </c>
      <c r="L13" s="32">
        <f>IF($B13="","",'13か月目'!L13-D13)</f>
        <v>0</v>
      </c>
      <c r="M13" s="85">
        <f>IF(B13="","",IF((J13-K13)=0,0,ROUNDDOWN((((O13-K13)/J13)*100),3)))</f>
        <v>0</v>
      </c>
      <c r="N13" s="163" t="str">
        <f>IF(B13="","",IF(AND(M13&gt;=80,M14&gt;=80),"可","不可"))</f>
        <v>不可</v>
      </c>
      <c r="O13" s="93">
        <f>'13か月目'!O13+D13</f>
        <v>0</v>
      </c>
      <c r="P13" s="32">
        <f>IF($B13="","",'13か月目'!P13+E13)</f>
        <v>0</v>
      </c>
      <c r="Q13" s="76">
        <f>IF(B13="","",IF(O13-(K13-P13)=0,0,ROUNDDOWN(((O13-K13)/(O13-P13)*100),3)))</f>
        <v>0</v>
      </c>
      <c r="R13" s="136">
        <f>IF(B13="","",IF(Q13+Q14=0,0,ROUNDDOWN((((O13-K13)+(O14-K14))/((O13-P13)+(O14-P14))*100),3)))</f>
        <v>0</v>
      </c>
      <c r="S13" s="167"/>
      <c r="T13" s="165"/>
      <c r="U13" s="166"/>
    </row>
    <row r="14" spans="1:21" ht="9.9499999999999993" customHeight="1" x14ac:dyDescent="0.15">
      <c r="A14" s="143"/>
      <c r="B14" s="178"/>
      <c r="C14" s="18" t="s">
        <v>13</v>
      </c>
      <c r="D14" s="40"/>
      <c r="E14" s="41"/>
      <c r="F14" s="33">
        <f t="shared" ref="F14" si="1">IF($B13="","",(D14-(E14+G14+H14)))</f>
        <v>0</v>
      </c>
      <c r="G14" s="41"/>
      <c r="H14" s="41"/>
      <c r="I14" s="92">
        <f>IF(B13="","",IF((D14-E14)=0,0,ROUNDDOWN(((F14/D14)*100),3)))</f>
        <v>0</v>
      </c>
      <c r="J14" s="94">
        <f>'１か月目'!J14</f>
        <v>0</v>
      </c>
      <c r="K14" s="33">
        <f>IF($B13="","",'13か月目'!K14+(E14+G14+H14))</f>
        <v>0</v>
      </c>
      <c r="L14" s="33">
        <f>IF($B13="","",'13か月目'!L14-D14)</f>
        <v>0</v>
      </c>
      <c r="M14" s="86">
        <f>IF(B13="","",IF((J14-K14)=0,0,ROUNDDOWN((((O14-K14)/J14)*100),3)))</f>
        <v>0</v>
      </c>
      <c r="N14" s="117"/>
      <c r="O14" s="94">
        <f>'13か月目'!O14+D14</f>
        <v>0</v>
      </c>
      <c r="P14" s="33">
        <f>IF($B13="","",'13か月目'!P14+E14)</f>
        <v>0</v>
      </c>
      <c r="Q14" s="77">
        <f>IF(B13="","",IF(O14-(K14-P14)=0,0,ROUNDDOWN(((O14-K14)/(O14-P14)*100),3)))</f>
        <v>0</v>
      </c>
      <c r="R14" s="137"/>
      <c r="S14" s="121"/>
      <c r="T14" s="122"/>
      <c r="U14" s="123"/>
    </row>
    <row r="15" spans="1:21" ht="9.9499999999999993" customHeight="1" x14ac:dyDescent="0.15">
      <c r="A15" s="142">
        <v>2</v>
      </c>
      <c r="B15" s="177" t="str">
        <f>IF('１か月目'!B15=0,"",'１か月目'!B15)</f>
        <v>z</v>
      </c>
      <c r="C15" s="20" t="s">
        <v>12</v>
      </c>
      <c r="D15" s="42">
        <f>IF(B15="",0,D$13)</f>
        <v>0</v>
      </c>
      <c r="E15" s="43"/>
      <c r="F15" s="34">
        <f t="shared" ref="F15" si="2">IF($B15="","",(D15-(E15+G15+H15)))</f>
        <v>0</v>
      </c>
      <c r="G15" s="43"/>
      <c r="H15" s="43"/>
      <c r="I15" s="79">
        <f t="shared" ref="I15" si="3">IF(B15="","",IF((D15-E15)=0,0,ROUNDDOWN(((F15/D15)*100),3)))</f>
        <v>0</v>
      </c>
      <c r="J15" s="95">
        <f>'１か月目'!J15</f>
        <v>0</v>
      </c>
      <c r="K15" s="32">
        <f>IF($B15="","",'13か月目'!K15+(E15+G15+H15))</f>
        <v>0</v>
      </c>
      <c r="L15" s="32">
        <f>IF($B15="","",'13か月目'!L15-D15)</f>
        <v>0</v>
      </c>
      <c r="M15" s="85">
        <f t="shared" ref="M15" si="4">IF(B15="","",IF((J15-K15)=0,0,ROUNDDOWN((((O15-K15)/J15)*100),3)))</f>
        <v>0</v>
      </c>
      <c r="N15" s="116" t="str">
        <f t="shared" ref="N15" si="5">IF(B15="","",IF(AND(M15&gt;=80,M16&gt;=80),"可","不可"))</f>
        <v>不可</v>
      </c>
      <c r="O15" s="95">
        <f>'13か月目'!O15+D15</f>
        <v>0</v>
      </c>
      <c r="P15" s="32">
        <f>IF($B15="","",'13か月目'!P15+E15)</f>
        <v>0</v>
      </c>
      <c r="Q15" s="76">
        <f t="shared" ref="Q15" si="6">IF(B15="","",IF(O15-(K15-P15)=0,0,ROUNDDOWN(((O15-K15)/(O15-P15)*100),3)))</f>
        <v>0</v>
      </c>
      <c r="R15" s="138">
        <f t="shared" ref="R15" si="7">IF(B15="","",IF(Q15+Q16=0,0,ROUNDDOWN((((O15-K15)+(O16-K16))/((O15-P15)+(O16-P16))*100),3)))</f>
        <v>0</v>
      </c>
      <c r="S15" s="118"/>
      <c r="T15" s="119"/>
      <c r="U15" s="120"/>
    </row>
    <row r="16" spans="1:21" ht="9.9499999999999993" customHeight="1" x14ac:dyDescent="0.15">
      <c r="A16" s="143"/>
      <c r="B16" s="178"/>
      <c r="C16" s="109" t="s">
        <v>13</v>
      </c>
      <c r="D16" s="44">
        <f>IF(B15="",0,D$14)</f>
        <v>0</v>
      </c>
      <c r="E16" s="45"/>
      <c r="F16" s="35">
        <f t="shared" ref="F16" si="8">IF($B15="","",(D16-(E16+G16+H16)))</f>
        <v>0</v>
      </c>
      <c r="G16" s="45"/>
      <c r="H16" s="45"/>
      <c r="I16" s="80">
        <f t="shared" ref="I16" si="9">IF(B15="","",IF((D16-E16)=0,0,ROUNDDOWN(((F16/D16)*100),3)))</f>
        <v>0</v>
      </c>
      <c r="J16" s="94">
        <f>'１か月目'!J16</f>
        <v>0</v>
      </c>
      <c r="K16" s="33">
        <f>IF($B15="","",'13か月目'!K16+(E16+G16+H16))</f>
        <v>0</v>
      </c>
      <c r="L16" s="33">
        <f>IF($B15="","",'13か月目'!L16-D16)</f>
        <v>0</v>
      </c>
      <c r="M16" s="87">
        <f t="shared" ref="M16" si="10">IF(B15="","",IF((J16-K16)=0,0,ROUNDDOWN((((O16-K16)/J16)*100),3)))</f>
        <v>0</v>
      </c>
      <c r="N16" s="117"/>
      <c r="O16" s="94">
        <f>'13か月目'!O16+D16</f>
        <v>0</v>
      </c>
      <c r="P16" s="33">
        <f>IF($B15="","",'13か月目'!P16+E16)</f>
        <v>0</v>
      </c>
      <c r="Q16" s="77">
        <f t="shared" ref="Q16" si="11">IF(B15="","",IF(O16-(K16-P16)=0,0,ROUNDDOWN(((O16-K16)/(O16-P16)*100),3)))</f>
        <v>0</v>
      </c>
      <c r="R16" s="139"/>
      <c r="S16" s="121"/>
      <c r="T16" s="122"/>
      <c r="U16" s="123"/>
    </row>
    <row r="17" spans="1:21" ht="9.9499999999999993" customHeight="1" x14ac:dyDescent="0.15">
      <c r="A17" s="142">
        <v>3</v>
      </c>
      <c r="B17" s="177" t="str">
        <f>IF('１か月目'!B17=0,"",'１か月目'!B17)</f>
        <v>z</v>
      </c>
      <c r="C17" s="108" t="s">
        <v>12</v>
      </c>
      <c r="D17" s="46">
        <f>IF(B17="",0,D$13)</f>
        <v>0</v>
      </c>
      <c r="E17" s="47"/>
      <c r="F17" s="36">
        <f t="shared" ref="F17" si="12">IF($B17="","",(D17-(E17+G17+H17)))</f>
        <v>0</v>
      </c>
      <c r="G17" s="47"/>
      <c r="H17" s="47"/>
      <c r="I17" s="81">
        <f t="shared" ref="I17" si="13">IF(B17="","",IF((D17-E17)=0,0,ROUNDDOWN(((F17/D17)*100),3)))</f>
        <v>0</v>
      </c>
      <c r="J17" s="95">
        <f>'１か月目'!J17</f>
        <v>0</v>
      </c>
      <c r="K17" s="32">
        <f>IF($B17="","",'13か月目'!K17+(E17+G17+H17))</f>
        <v>0</v>
      </c>
      <c r="L17" s="32">
        <f>IF($B17="","",'13か月目'!L17-D17)</f>
        <v>0</v>
      </c>
      <c r="M17" s="88">
        <f t="shared" ref="M17" si="14">IF(B17="","",IF((J17-K17)=0,0,ROUNDDOWN((((O17-K17)/J17)*100),3)))</f>
        <v>0</v>
      </c>
      <c r="N17" s="116" t="str">
        <f t="shared" ref="N17" si="15">IF(B17="","",IF(AND(M17&gt;=80,M18&gt;=80),"可","不可"))</f>
        <v>不可</v>
      </c>
      <c r="O17" s="95">
        <f>'13か月目'!O17+D17</f>
        <v>0</v>
      </c>
      <c r="P17" s="32">
        <f>IF($B17="","",'13か月目'!P17+E17)</f>
        <v>0</v>
      </c>
      <c r="Q17" s="76">
        <f t="shared" ref="Q17" si="16">IF(B17="","",IF(O17-(K17-P17)=0,0,ROUNDDOWN(((O17-K17)/(O17-P17)*100),3)))</f>
        <v>0</v>
      </c>
      <c r="R17" s="138">
        <f t="shared" ref="R17" si="17">IF(B17="","",IF(Q17+Q18=0,0,ROUNDDOWN((((O17-K17)+(O18-K18))/((O17-P17)+(O18-P18))*100),3)))</f>
        <v>0</v>
      </c>
      <c r="S17" s="118"/>
      <c r="T17" s="119"/>
      <c r="U17" s="120"/>
    </row>
    <row r="18" spans="1:21" ht="9.9499999999999993" customHeight="1" x14ac:dyDescent="0.15">
      <c r="A18" s="143"/>
      <c r="B18" s="178"/>
      <c r="C18" s="18" t="s">
        <v>13</v>
      </c>
      <c r="D18" s="48">
        <f>IF(B17="",0,D$14)</f>
        <v>0</v>
      </c>
      <c r="E18" s="41"/>
      <c r="F18" s="33">
        <f t="shared" ref="F18" si="18">IF($B17="","",(D18-(E18+G18+H18)))</f>
        <v>0</v>
      </c>
      <c r="G18" s="41"/>
      <c r="H18" s="41"/>
      <c r="I18" s="77">
        <f t="shared" ref="I18" si="19">IF(B17="","",IF((D18-E18)=0,0,ROUNDDOWN(((F18/D18)*100),3)))</f>
        <v>0</v>
      </c>
      <c r="J18" s="94">
        <f>'１か月目'!J18</f>
        <v>0</v>
      </c>
      <c r="K18" s="33">
        <f>IF($B17="","",'13か月目'!K18+(E18+G18+H18))</f>
        <v>0</v>
      </c>
      <c r="L18" s="33">
        <f>IF($B17="","",'13か月目'!L18-D18)</f>
        <v>0</v>
      </c>
      <c r="M18" s="86">
        <f t="shared" ref="M18" si="20">IF(B17="","",IF((J18-K18)=0,0,ROUNDDOWN((((O18-K18)/J18)*100),3)))</f>
        <v>0</v>
      </c>
      <c r="N18" s="117"/>
      <c r="O18" s="94">
        <f>'13か月目'!O18+D18</f>
        <v>0</v>
      </c>
      <c r="P18" s="33">
        <f>IF($B17="","",'13か月目'!P18+E18)</f>
        <v>0</v>
      </c>
      <c r="Q18" s="77">
        <f t="shared" ref="Q18" si="21">IF(B17="","",IF(O18-(K18-P18)=0,0,ROUNDDOWN(((O18-K18)/(O18-P18)*100),3)))</f>
        <v>0</v>
      </c>
      <c r="R18" s="139"/>
      <c r="S18" s="121"/>
      <c r="T18" s="122"/>
      <c r="U18" s="123"/>
    </row>
    <row r="19" spans="1:21" ht="9.9499999999999993" customHeight="1" x14ac:dyDescent="0.15">
      <c r="A19" s="142">
        <v>4</v>
      </c>
      <c r="B19" s="177" t="str">
        <f>IF('１か月目'!B19=0,"",'１か月目'!B19)</f>
        <v/>
      </c>
      <c r="C19" s="20" t="s">
        <v>12</v>
      </c>
      <c r="D19" s="42">
        <f>IF(B19="",0,D$13)</f>
        <v>0</v>
      </c>
      <c r="E19" s="43"/>
      <c r="F19" s="34" t="str">
        <f>IF($B19="","",(D19-(E19+G19+H19)))</f>
        <v/>
      </c>
      <c r="G19" s="43"/>
      <c r="H19" s="43"/>
      <c r="I19" s="79" t="str">
        <f t="shared" ref="I19" si="22">IF(B19="","",IF((D19-E19)=0,0,ROUNDDOWN(((F19/D19)*100),3)))</f>
        <v/>
      </c>
      <c r="J19" s="95" t="str">
        <f>'１か月目'!J19</f>
        <v/>
      </c>
      <c r="K19" s="32" t="str">
        <f>IF($B19="","",'13か月目'!K19+(E19+G19+H19))</f>
        <v/>
      </c>
      <c r="L19" s="32" t="str">
        <f>IF($B19="","",'13か月目'!L19-D19)</f>
        <v/>
      </c>
      <c r="M19" s="85" t="str">
        <f t="shared" ref="M19" si="23">IF(B19="","",IF((J19-K19)=0,0,ROUNDDOWN((((O19-K19)/J19)*100),3)))</f>
        <v/>
      </c>
      <c r="N19" s="116" t="str">
        <f t="shared" ref="N19" si="24">IF(B19="","",IF(AND(M19&gt;=80,M20&gt;=80),"可","不可"))</f>
        <v/>
      </c>
      <c r="O19" s="95">
        <f>'13か月目'!O19+D19</f>
        <v>0</v>
      </c>
      <c r="P19" s="32" t="str">
        <f>IF($B19="","",'13か月目'!P19+E19)</f>
        <v/>
      </c>
      <c r="Q19" s="76" t="str">
        <f t="shared" ref="Q19" si="25">IF(B19="","",IF(O19-(K19-P19)=0,0,ROUNDDOWN(((O19-K19)/(O19-P19)*100),3)))</f>
        <v/>
      </c>
      <c r="R19" s="138" t="str">
        <f t="shared" ref="R19" si="26">IF(B19="","",IF(Q19+Q20=0,0,ROUNDDOWN((((O19-K19)+(O20-K20))/((O19-P19)+(O20-P20))*100),3)))</f>
        <v/>
      </c>
      <c r="S19" s="118"/>
      <c r="T19" s="119"/>
      <c r="U19" s="120"/>
    </row>
    <row r="20" spans="1:21" ht="9.9499999999999993" customHeight="1" x14ac:dyDescent="0.15">
      <c r="A20" s="143"/>
      <c r="B20" s="178"/>
      <c r="C20" s="109" t="s">
        <v>13</v>
      </c>
      <c r="D20" s="44">
        <f>IF(B19="",0,D$14)</f>
        <v>0</v>
      </c>
      <c r="E20" s="45"/>
      <c r="F20" s="35" t="str">
        <f>IF($B19="","",(D20-(E20+G20+H20)))</f>
        <v/>
      </c>
      <c r="G20" s="45"/>
      <c r="H20" s="45"/>
      <c r="I20" s="80" t="str">
        <f t="shared" ref="I20" si="27">IF(B19="","",IF((D20-E20)=0,0,ROUNDDOWN(((F20/D20)*100),3)))</f>
        <v/>
      </c>
      <c r="J20" s="94" t="str">
        <f>'１か月目'!J20</f>
        <v/>
      </c>
      <c r="K20" s="33" t="str">
        <f>IF($B19="","",'13か月目'!K20+(E20+G20+H20))</f>
        <v/>
      </c>
      <c r="L20" s="33" t="str">
        <f>IF($B19="","",'13か月目'!L20-D20)</f>
        <v/>
      </c>
      <c r="M20" s="87" t="str">
        <f t="shared" ref="M20" si="28">IF(B19="","",IF((J20-K20)=0,0,ROUNDDOWN((((O20-K20)/J20)*100),3)))</f>
        <v/>
      </c>
      <c r="N20" s="117"/>
      <c r="O20" s="94">
        <f>'13か月目'!O20+D20</f>
        <v>0</v>
      </c>
      <c r="P20" s="33" t="str">
        <f>IF($B19="","",'13か月目'!P20+E20)</f>
        <v/>
      </c>
      <c r="Q20" s="77" t="str">
        <f t="shared" ref="Q20" si="29">IF(B19="","",IF(O20-(K20-P20)=0,0,ROUNDDOWN(((O20-K20)/(O20-P20)*100),3)))</f>
        <v/>
      </c>
      <c r="R20" s="139"/>
      <c r="S20" s="121"/>
      <c r="T20" s="122"/>
      <c r="U20" s="123"/>
    </row>
    <row r="21" spans="1:21" ht="9.9499999999999993" customHeight="1" x14ac:dyDescent="0.15">
      <c r="A21" s="142">
        <v>5</v>
      </c>
      <c r="B21" s="177" t="str">
        <f>IF('１か月目'!B21=0,"",'１か月目'!B21)</f>
        <v/>
      </c>
      <c r="C21" s="108" t="s">
        <v>12</v>
      </c>
      <c r="D21" s="46">
        <f>IF(B21="",0,D$13)</f>
        <v>0</v>
      </c>
      <c r="E21" s="47"/>
      <c r="F21" s="36" t="str">
        <f t="shared" ref="F21" si="30">IF($B21="","",(D21-(E21+G21+H21)))</f>
        <v/>
      </c>
      <c r="G21" s="47"/>
      <c r="H21" s="47"/>
      <c r="I21" s="81" t="str">
        <f t="shared" ref="I21" si="31">IF(B21="","",IF((D21-E21)=0,0,ROUNDDOWN(((F21/D21)*100),3)))</f>
        <v/>
      </c>
      <c r="J21" s="95" t="str">
        <f>'１か月目'!J21</f>
        <v/>
      </c>
      <c r="K21" s="32" t="str">
        <f>IF($B21="","",'13か月目'!K21+(E21+G21+H21))</f>
        <v/>
      </c>
      <c r="L21" s="32" t="str">
        <f>IF($B21="","",'13か月目'!L21-D21)</f>
        <v/>
      </c>
      <c r="M21" s="88" t="str">
        <f t="shared" ref="M21" si="32">IF(B21="","",IF((J21-K21)=0,0,ROUNDDOWN((((O21-K21)/J21)*100),3)))</f>
        <v/>
      </c>
      <c r="N21" s="116" t="str">
        <f t="shared" ref="N21" si="33">IF(B21="","",IF(AND(M21&gt;=80,M22&gt;=80),"可","不可"))</f>
        <v/>
      </c>
      <c r="O21" s="95">
        <f>'13か月目'!O21+D21</f>
        <v>0</v>
      </c>
      <c r="P21" s="32" t="str">
        <f>IF($B21="","",'13か月目'!P21+E21)</f>
        <v/>
      </c>
      <c r="Q21" s="76" t="str">
        <f t="shared" ref="Q21" si="34">IF(B21="","",IF(O21-(K21-P21)=0,0,ROUNDDOWN(((O21-K21)/(O21-P21)*100),3)))</f>
        <v/>
      </c>
      <c r="R21" s="138" t="str">
        <f t="shared" ref="R21" si="35">IF(B21="","",IF(Q21+Q22=0,0,ROUNDDOWN((((O21-K21)+(O22-K22))/((O21-P21)+(O22-P22))*100),3)))</f>
        <v/>
      </c>
      <c r="S21" s="118"/>
      <c r="T21" s="119"/>
      <c r="U21" s="120"/>
    </row>
    <row r="22" spans="1:21" ht="9.9499999999999993" customHeight="1" x14ac:dyDescent="0.15">
      <c r="A22" s="143"/>
      <c r="B22" s="178"/>
      <c r="C22" s="18" t="s">
        <v>13</v>
      </c>
      <c r="D22" s="48">
        <f>IF(B21="",0,D$14)</f>
        <v>0</v>
      </c>
      <c r="E22" s="41"/>
      <c r="F22" s="33" t="str">
        <f t="shared" ref="F22" si="36">IF($B21="","",(D22-(E22+G22+H22)))</f>
        <v/>
      </c>
      <c r="G22" s="41"/>
      <c r="H22" s="41"/>
      <c r="I22" s="77" t="str">
        <f t="shared" ref="I22" si="37">IF(B21="","",IF((D22-E22)=0,0,ROUNDDOWN(((F22/D22)*100),3)))</f>
        <v/>
      </c>
      <c r="J22" s="94" t="str">
        <f>'１か月目'!J22</f>
        <v/>
      </c>
      <c r="K22" s="33" t="str">
        <f>IF($B21="","",'13か月目'!K22+(E22+G22+H22))</f>
        <v/>
      </c>
      <c r="L22" s="33" t="str">
        <f>IF($B21="","",'13か月目'!L22-D22)</f>
        <v/>
      </c>
      <c r="M22" s="86" t="str">
        <f t="shared" ref="M22" si="38">IF(B21="","",IF((J22-K22)=0,0,ROUNDDOWN((((O22-K22)/J22)*100),3)))</f>
        <v/>
      </c>
      <c r="N22" s="117"/>
      <c r="O22" s="94">
        <f>'13か月目'!O22+D22</f>
        <v>0</v>
      </c>
      <c r="P22" s="33" t="str">
        <f>IF($B21="","",'13か月目'!P22+E22)</f>
        <v/>
      </c>
      <c r="Q22" s="77" t="str">
        <f t="shared" ref="Q22" si="39">IF(B21="","",IF(O22-(K22-P22)=0,0,ROUNDDOWN(((O22-K22)/(O22-P22)*100),3)))</f>
        <v/>
      </c>
      <c r="R22" s="139"/>
      <c r="S22" s="121"/>
      <c r="T22" s="122"/>
      <c r="U22" s="123"/>
    </row>
    <row r="23" spans="1:21" ht="9.9499999999999993" customHeight="1" x14ac:dyDescent="0.15">
      <c r="A23" s="142">
        <v>6</v>
      </c>
      <c r="B23" s="177" t="str">
        <f>IF('１か月目'!B23=0,"",'１か月目'!B23)</f>
        <v/>
      </c>
      <c r="C23" s="20" t="s">
        <v>12</v>
      </c>
      <c r="D23" s="42">
        <f>IF(B23="",0,D$13)</f>
        <v>0</v>
      </c>
      <c r="E23" s="43"/>
      <c r="F23" s="34" t="str">
        <f t="shared" ref="F23" si="40">IF($B23="","",(D23-(E23+G23+H23)))</f>
        <v/>
      </c>
      <c r="G23" s="43"/>
      <c r="H23" s="43"/>
      <c r="I23" s="79" t="str">
        <f t="shared" ref="I23" si="41">IF(B23="","",IF((D23-E23)=0,0,ROUNDDOWN(((F23/D23)*100),3)))</f>
        <v/>
      </c>
      <c r="J23" s="95" t="str">
        <f>'１か月目'!J23</f>
        <v/>
      </c>
      <c r="K23" s="32" t="str">
        <f>IF($B23="","",'13か月目'!K23+(E23+G23+H23))</f>
        <v/>
      </c>
      <c r="L23" s="32" t="str">
        <f>IF($B23="","",'13か月目'!L23-D23)</f>
        <v/>
      </c>
      <c r="M23" s="85" t="str">
        <f t="shared" ref="M23" si="42">IF(B23="","",IF((J23-K23)=0,0,ROUNDDOWN((((O23-K23)/J23)*100),3)))</f>
        <v/>
      </c>
      <c r="N23" s="116" t="str">
        <f t="shared" ref="N23" si="43">IF(B23="","",IF(AND(M23&gt;=80,M24&gt;=80),"可","不可"))</f>
        <v/>
      </c>
      <c r="O23" s="95">
        <f>'13か月目'!O23+D23</f>
        <v>0</v>
      </c>
      <c r="P23" s="32" t="str">
        <f>IF($B23="","",'13か月目'!P23+E23)</f>
        <v/>
      </c>
      <c r="Q23" s="76" t="str">
        <f t="shared" ref="Q23" si="44">IF(B23="","",IF(O23-(K23-P23)=0,0,ROUNDDOWN(((O23-K23)/(O23-P23)*100),3)))</f>
        <v/>
      </c>
      <c r="R23" s="138" t="str">
        <f t="shared" ref="R23" si="45">IF(B23="","",IF(Q23+Q24=0,0,ROUNDDOWN((((O23-K23)+(O24-K24))/((O23-P23)+(O24-P24))*100),3)))</f>
        <v/>
      </c>
      <c r="S23" s="118"/>
      <c r="T23" s="119"/>
      <c r="U23" s="120"/>
    </row>
    <row r="24" spans="1:21" ht="9.9499999999999993" customHeight="1" x14ac:dyDescent="0.15">
      <c r="A24" s="143"/>
      <c r="B24" s="178"/>
      <c r="C24" s="109" t="s">
        <v>13</v>
      </c>
      <c r="D24" s="44">
        <f>IF(B23="",0,D$14)</f>
        <v>0</v>
      </c>
      <c r="E24" s="45"/>
      <c r="F24" s="35" t="str">
        <f t="shared" ref="F24" si="46">IF($B23="","",(D24-(E24+G24+H24)))</f>
        <v/>
      </c>
      <c r="G24" s="45"/>
      <c r="H24" s="45"/>
      <c r="I24" s="80" t="str">
        <f t="shared" ref="I24" si="47">IF(B23="","",IF((D24-E24)=0,0,ROUNDDOWN(((F24/D24)*100),3)))</f>
        <v/>
      </c>
      <c r="J24" s="94" t="str">
        <f>'１か月目'!J24</f>
        <v/>
      </c>
      <c r="K24" s="33" t="str">
        <f>IF($B23="","",'13か月目'!K24+(E24+G24+H24))</f>
        <v/>
      </c>
      <c r="L24" s="33" t="str">
        <f>IF($B23="","",'13か月目'!L24-D24)</f>
        <v/>
      </c>
      <c r="M24" s="87" t="str">
        <f t="shared" ref="M24" si="48">IF(B23="","",IF((J24-K24)=0,0,ROUNDDOWN((((O24-K24)/J24)*100),3)))</f>
        <v/>
      </c>
      <c r="N24" s="117"/>
      <c r="O24" s="94">
        <f>'13か月目'!O24+D24</f>
        <v>0</v>
      </c>
      <c r="P24" s="33" t="str">
        <f>IF($B23="","",'13か月目'!P24+E24)</f>
        <v/>
      </c>
      <c r="Q24" s="77" t="str">
        <f t="shared" ref="Q24" si="49">IF(B23="","",IF(O24-(K24-P24)=0,0,ROUNDDOWN(((O24-K24)/(O24-P24)*100),3)))</f>
        <v/>
      </c>
      <c r="R24" s="139"/>
      <c r="S24" s="121"/>
      <c r="T24" s="122"/>
      <c r="U24" s="123"/>
    </row>
    <row r="25" spans="1:21" ht="9.9499999999999993" customHeight="1" x14ac:dyDescent="0.15">
      <c r="A25" s="142">
        <v>7</v>
      </c>
      <c r="B25" s="177" t="str">
        <f>IF('１か月目'!B25=0,"",'１か月目'!B25)</f>
        <v/>
      </c>
      <c r="C25" s="108" t="s">
        <v>12</v>
      </c>
      <c r="D25" s="46">
        <f>IF(B25="",0,D$13)</f>
        <v>0</v>
      </c>
      <c r="E25" s="47"/>
      <c r="F25" s="36" t="str">
        <f t="shared" ref="F25" si="50">IF($B25="","",(D25-(E25+G25+H25)))</f>
        <v/>
      </c>
      <c r="G25" s="47"/>
      <c r="H25" s="47"/>
      <c r="I25" s="81" t="str">
        <f t="shared" ref="I25" si="51">IF(B25="","",IF((D25-E25)=0,0,ROUNDDOWN(((F25/D25)*100),3)))</f>
        <v/>
      </c>
      <c r="J25" s="95" t="str">
        <f>'１か月目'!J25</f>
        <v/>
      </c>
      <c r="K25" s="32" t="str">
        <f>IF($B25="","",'13か月目'!K25+(E25+G25+H25))</f>
        <v/>
      </c>
      <c r="L25" s="32" t="str">
        <f>IF($B25="","",'13か月目'!L25-D25)</f>
        <v/>
      </c>
      <c r="M25" s="88" t="str">
        <f t="shared" ref="M25" si="52">IF(B25="","",IF((J25-K25)=0,0,ROUNDDOWN((((O25-K25)/J25)*100),3)))</f>
        <v/>
      </c>
      <c r="N25" s="116" t="str">
        <f t="shared" ref="N25" si="53">IF(B25="","",IF(AND(M25&gt;=80,M26&gt;=80),"可","不可"))</f>
        <v/>
      </c>
      <c r="O25" s="95">
        <f>'13か月目'!O25+D25</f>
        <v>0</v>
      </c>
      <c r="P25" s="32" t="str">
        <f>IF($B25="","",'13か月目'!P25+E25)</f>
        <v/>
      </c>
      <c r="Q25" s="76" t="str">
        <f t="shared" ref="Q25" si="54">IF(B25="","",IF(O25-(K25-P25)=0,0,ROUNDDOWN(((O25-K25)/(O25-P25)*100),3)))</f>
        <v/>
      </c>
      <c r="R25" s="138" t="str">
        <f t="shared" ref="R25" si="55">IF(B25="","",IF(Q25+Q26=0,0,ROUNDDOWN((((O25-K25)+(O26-K26))/((O25-P25)+(O26-P26))*100),3)))</f>
        <v/>
      </c>
      <c r="S25" s="118"/>
      <c r="T25" s="119"/>
      <c r="U25" s="120"/>
    </row>
    <row r="26" spans="1:21" ht="9.9499999999999993" customHeight="1" x14ac:dyDescent="0.15">
      <c r="A26" s="143"/>
      <c r="B26" s="178"/>
      <c r="C26" s="18" t="s">
        <v>13</v>
      </c>
      <c r="D26" s="48">
        <f>IF(B25="",0,D$14)</f>
        <v>0</v>
      </c>
      <c r="E26" s="41"/>
      <c r="F26" s="33" t="str">
        <f t="shared" ref="F26" si="56">IF($B25="","",(D26-(E26+G26+H26)))</f>
        <v/>
      </c>
      <c r="G26" s="41"/>
      <c r="H26" s="41"/>
      <c r="I26" s="77" t="str">
        <f t="shared" ref="I26" si="57">IF(B25="","",IF((D26-E26)=0,0,ROUNDDOWN(((F26/D26)*100),3)))</f>
        <v/>
      </c>
      <c r="J26" s="94" t="str">
        <f>'１か月目'!J26</f>
        <v/>
      </c>
      <c r="K26" s="33" t="str">
        <f>IF($B25="","",'13か月目'!K26+(E26+G26+H26))</f>
        <v/>
      </c>
      <c r="L26" s="33" t="str">
        <f>IF($B25="","",'13か月目'!L26-D26)</f>
        <v/>
      </c>
      <c r="M26" s="86" t="str">
        <f t="shared" ref="M26" si="58">IF(B25="","",IF((J26-K26)=0,0,ROUNDDOWN((((O26-K26)/J26)*100),3)))</f>
        <v/>
      </c>
      <c r="N26" s="117"/>
      <c r="O26" s="94">
        <f>'13か月目'!O26+D26</f>
        <v>0</v>
      </c>
      <c r="P26" s="33" t="str">
        <f>IF($B25="","",'13か月目'!P26+E26)</f>
        <v/>
      </c>
      <c r="Q26" s="77" t="str">
        <f t="shared" ref="Q26" si="59">IF(B25="","",IF(O26-(K26-P26)=0,0,ROUNDDOWN(((O26-K26)/(O26-P26)*100),3)))</f>
        <v/>
      </c>
      <c r="R26" s="139"/>
      <c r="S26" s="121"/>
      <c r="T26" s="122"/>
      <c r="U26" s="123"/>
    </row>
    <row r="27" spans="1:21" ht="9.9499999999999993" customHeight="1" x14ac:dyDescent="0.15">
      <c r="A27" s="142">
        <v>8</v>
      </c>
      <c r="B27" s="177" t="str">
        <f>IF('１か月目'!B27=0,"",'１か月目'!B27)</f>
        <v/>
      </c>
      <c r="C27" s="20" t="s">
        <v>12</v>
      </c>
      <c r="D27" s="42">
        <f>IF(B27="",0,D$13)</f>
        <v>0</v>
      </c>
      <c r="E27" s="43"/>
      <c r="F27" s="34" t="str">
        <f t="shared" ref="F27" si="60">IF($B27="","",(D27-(E27+G27+H27)))</f>
        <v/>
      </c>
      <c r="G27" s="43"/>
      <c r="H27" s="43"/>
      <c r="I27" s="79" t="str">
        <f t="shared" ref="I27" si="61">IF(B27="","",IF((D27-E27)=0,0,ROUNDDOWN(((F27/D27)*100),3)))</f>
        <v/>
      </c>
      <c r="J27" s="95" t="str">
        <f>'１か月目'!J27</f>
        <v/>
      </c>
      <c r="K27" s="32" t="str">
        <f>IF($B27="","",'13か月目'!K27+(E27+G27+H27))</f>
        <v/>
      </c>
      <c r="L27" s="32" t="str">
        <f>IF($B27="","",'13か月目'!L27-D27)</f>
        <v/>
      </c>
      <c r="M27" s="85" t="str">
        <f t="shared" ref="M27" si="62">IF(B27="","",IF((J27-K27)=0,0,ROUNDDOWN((((O27-K27)/J27)*100),3)))</f>
        <v/>
      </c>
      <c r="N27" s="116" t="str">
        <f t="shared" ref="N27" si="63">IF(B27="","",IF(AND(M27&gt;=80,M28&gt;=80),"可","不可"))</f>
        <v/>
      </c>
      <c r="O27" s="95">
        <f>'13か月目'!O27+D27</f>
        <v>0</v>
      </c>
      <c r="P27" s="32" t="str">
        <f>IF($B27="","",'13か月目'!P27+E27)</f>
        <v/>
      </c>
      <c r="Q27" s="76" t="str">
        <f t="shared" ref="Q27" si="64">IF(B27="","",IF(O27-(K27-P27)=0,0,ROUNDDOWN(((O27-K27)/(O27-P27)*100),3)))</f>
        <v/>
      </c>
      <c r="R27" s="138" t="str">
        <f t="shared" ref="R27" si="65">IF(B27="","",IF(Q27+Q28=0,0,ROUNDDOWN((((O27-K27)+(O28-K28))/((O27-P27)+(O28-P28))*100),3)))</f>
        <v/>
      </c>
      <c r="S27" s="118"/>
      <c r="T27" s="119"/>
      <c r="U27" s="120"/>
    </row>
    <row r="28" spans="1:21" ht="9.9499999999999993" customHeight="1" x14ac:dyDescent="0.15">
      <c r="A28" s="143"/>
      <c r="B28" s="178"/>
      <c r="C28" s="109" t="s">
        <v>13</v>
      </c>
      <c r="D28" s="44">
        <f>IF(B27="",0,D$14)</f>
        <v>0</v>
      </c>
      <c r="E28" s="45"/>
      <c r="F28" s="35" t="str">
        <f t="shared" ref="F28" si="66">IF($B27="","",(D28-(E28+G28+H28)))</f>
        <v/>
      </c>
      <c r="G28" s="45"/>
      <c r="H28" s="45"/>
      <c r="I28" s="80" t="str">
        <f t="shared" ref="I28" si="67">IF(B27="","",IF((D28-E28)=0,0,ROUNDDOWN(((F28/D28)*100),3)))</f>
        <v/>
      </c>
      <c r="J28" s="94" t="str">
        <f>'１か月目'!J28</f>
        <v/>
      </c>
      <c r="K28" s="33" t="str">
        <f>IF($B27="","",'13か月目'!K28+(E28+G28+H28))</f>
        <v/>
      </c>
      <c r="L28" s="33" t="str">
        <f>IF($B27="","",'13か月目'!L28-D28)</f>
        <v/>
      </c>
      <c r="M28" s="87" t="str">
        <f t="shared" ref="M28" si="68">IF(B27="","",IF((J28-K28)=0,0,ROUNDDOWN((((O28-K28)/J28)*100),3)))</f>
        <v/>
      </c>
      <c r="N28" s="117"/>
      <c r="O28" s="94">
        <f>'13か月目'!O28+D28</f>
        <v>0</v>
      </c>
      <c r="P28" s="33" t="str">
        <f>IF($B27="","",'13か月目'!P28+E28)</f>
        <v/>
      </c>
      <c r="Q28" s="77" t="str">
        <f t="shared" ref="Q28" si="69">IF(B27="","",IF(O28-(K28-P28)=0,0,ROUNDDOWN(((O28-K28)/(O28-P28)*100),3)))</f>
        <v/>
      </c>
      <c r="R28" s="139"/>
      <c r="S28" s="121"/>
      <c r="T28" s="122"/>
      <c r="U28" s="123"/>
    </row>
    <row r="29" spans="1:21" ht="9.9499999999999993" customHeight="1" x14ac:dyDescent="0.15">
      <c r="A29" s="142">
        <v>9</v>
      </c>
      <c r="B29" s="177" t="str">
        <f>IF('１か月目'!B29=0,"",'１か月目'!B29)</f>
        <v/>
      </c>
      <c r="C29" s="108" t="s">
        <v>12</v>
      </c>
      <c r="D29" s="46">
        <f>IF(B29="",0,D$13)</f>
        <v>0</v>
      </c>
      <c r="E29" s="47"/>
      <c r="F29" s="36" t="str">
        <f t="shared" ref="F29" si="70">IF($B29="","",(D29-(E29+G29+H29)))</f>
        <v/>
      </c>
      <c r="G29" s="47"/>
      <c r="H29" s="47"/>
      <c r="I29" s="81" t="str">
        <f t="shared" ref="I29" si="71">IF(B29="","",IF((D29-E29)=0,0,ROUNDDOWN(((F29/D29)*100),3)))</f>
        <v/>
      </c>
      <c r="J29" s="95" t="str">
        <f>'１か月目'!J29</f>
        <v/>
      </c>
      <c r="K29" s="32" t="str">
        <f>IF($B29="","",'13か月目'!K29+(E29+G29+H29))</f>
        <v/>
      </c>
      <c r="L29" s="32" t="str">
        <f>IF($B29="","",'13か月目'!L29-D29)</f>
        <v/>
      </c>
      <c r="M29" s="88" t="str">
        <f t="shared" ref="M29" si="72">IF(B29="","",IF((J29-K29)=0,0,ROUNDDOWN((((O29-K29)/J29)*100),3)))</f>
        <v/>
      </c>
      <c r="N29" s="116" t="str">
        <f t="shared" ref="N29" si="73">IF(B29="","",IF(AND(M29&gt;=80,M30&gt;=80),"可","不可"))</f>
        <v/>
      </c>
      <c r="O29" s="95">
        <f>'13か月目'!O29+D29</f>
        <v>0</v>
      </c>
      <c r="P29" s="32" t="str">
        <f>IF($B29="","",'13か月目'!P29+E29)</f>
        <v/>
      </c>
      <c r="Q29" s="76" t="str">
        <f t="shared" ref="Q29" si="74">IF(B29="","",IF(O29-(K29-P29)=0,0,ROUNDDOWN(((O29-K29)/(O29-P29)*100),3)))</f>
        <v/>
      </c>
      <c r="R29" s="138" t="str">
        <f t="shared" ref="R29" si="75">IF(B29="","",IF(Q29+Q30=0,0,ROUNDDOWN((((O29-K29)+(O30-K30))/((O29-P29)+(O30-P30))*100),3)))</f>
        <v/>
      </c>
      <c r="S29" s="118"/>
      <c r="T29" s="119"/>
      <c r="U29" s="120"/>
    </row>
    <row r="30" spans="1:21" ht="9.9499999999999993" customHeight="1" x14ac:dyDescent="0.15">
      <c r="A30" s="143"/>
      <c r="B30" s="178"/>
      <c r="C30" s="18" t="s">
        <v>13</v>
      </c>
      <c r="D30" s="48">
        <f>IF(B29="",0,D$14)</f>
        <v>0</v>
      </c>
      <c r="E30" s="41"/>
      <c r="F30" s="33" t="str">
        <f t="shared" ref="F30" si="76">IF($B29="","",(D30-(E30+G30+H30)))</f>
        <v/>
      </c>
      <c r="G30" s="41"/>
      <c r="H30" s="41"/>
      <c r="I30" s="77" t="str">
        <f t="shared" ref="I30" si="77">IF(B29="","",IF((D30-E30)=0,0,ROUNDDOWN(((F30/D30)*100),3)))</f>
        <v/>
      </c>
      <c r="J30" s="94" t="str">
        <f>'１か月目'!J30</f>
        <v/>
      </c>
      <c r="K30" s="33" t="str">
        <f>IF($B29="","",'13か月目'!K30+(E30+G30+H30))</f>
        <v/>
      </c>
      <c r="L30" s="33" t="str">
        <f>IF($B29="","",'13か月目'!L30-D30)</f>
        <v/>
      </c>
      <c r="M30" s="86" t="str">
        <f t="shared" ref="M30" si="78">IF(B29="","",IF((J30-K30)=0,0,ROUNDDOWN((((O30-K30)/J30)*100),3)))</f>
        <v/>
      </c>
      <c r="N30" s="117"/>
      <c r="O30" s="94">
        <f>'13か月目'!O30+D30</f>
        <v>0</v>
      </c>
      <c r="P30" s="33" t="str">
        <f>IF($B29="","",'13か月目'!P30+E30)</f>
        <v/>
      </c>
      <c r="Q30" s="77" t="str">
        <f t="shared" ref="Q30" si="79">IF(B29="","",IF(O30-(K30-P30)=0,0,ROUNDDOWN(((O30-K30)/(O30-P30)*100),3)))</f>
        <v/>
      </c>
      <c r="R30" s="139"/>
      <c r="S30" s="121"/>
      <c r="T30" s="122"/>
      <c r="U30" s="123"/>
    </row>
    <row r="31" spans="1:21" ht="9.9499999999999993" customHeight="1" x14ac:dyDescent="0.15">
      <c r="A31" s="142">
        <v>10</v>
      </c>
      <c r="B31" s="177" t="str">
        <f>IF('１か月目'!B31=0,"",'１か月目'!B31)</f>
        <v/>
      </c>
      <c r="C31" s="20" t="s">
        <v>12</v>
      </c>
      <c r="D31" s="42">
        <f>IF(B31="",0,D$13)</f>
        <v>0</v>
      </c>
      <c r="E31" s="43"/>
      <c r="F31" s="34" t="str">
        <f t="shared" ref="F31" si="80">IF($B31="","",(D31-(E31+G31+H31)))</f>
        <v/>
      </c>
      <c r="G31" s="43"/>
      <c r="H31" s="43"/>
      <c r="I31" s="79" t="str">
        <f t="shared" ref="I31" si="81">IF(B31="","",IF((D31-E31)=0,0,ROUNDDOWN(((F31/D31)*100),3)))</f>
        <v/>
      </c>
      <c r="J31" s="95" t="str">
        <f>'１か月目'!J31</f>
        <v/>
      </c>
      <c r="K31" s="32" t="str">
        <f>IF($B31="","",'13か月目'!K31+(E31+G31+H31))</f>
        <v/>
      </c>
      <c r="L31" s="32" t="str">
        <f>IF($B31="","",'13か月目'!L31-D31)</f>
        <v/>
      </c>
      <c r="M31" s="85" t="str">
        <f t="shared" ref="M31" si="82">IF(B31="","",IF((J31-K31)=0,0,ROUNDDOWN((((O31-K31)/J31)*100),3)))</f>
        <v/>
      </c>
      <c r="N31" s="116" t="str">
        <f t="shared" ref="N31" si="83">IF(B31="","",IF(AND(M31&gt;=80,M32&gt;=80),"可","不可"))</f>
        <v/>
      </c>
      <c r="O31" s="95">
        <f>'13か月目'!O31+D31</f>
        <v>0</v>
      </c>
      <c r="P31" s="32" t="str">
        <f>IF($B31="","",'13か月目'!P31+E31)</f>
        <v/>
      </c>
      <c r="Q31" s="76" t="str">
        <f t="shared" ref="Q31" si="84">IF(B31="","",IF(O31-(K31-P31)=0,0,ROUNDDOWN(((O31-K31)/(O31-P31)*100),3)))</f>
        <v/>
      </c>
      <c r="R31" s="138" t="str">
        <f t="shared" ref="R31" si="85">IF(B31="","",IF(Q31+Q32=0,0,ROUNDDOWN((((O31-K31)+(O32-K32))/((O31-P31)+(O32-P32))*100),3)))</f>
        <v/>
      </c>
      <c r="S31" s="118"/>
      <c r="T31" s="119"/>
      <c r="U31" s="120"/>
    </row>
    <row r="32" spans="1:21" ht="9.9499999999999993" customHeight="1" x14ac:dyDescent="0.15">
      <c r="A32" s="143"/>
      <c r="B32" s="178"/>
      <c r="C32" s="109" t="s">
        <v>13</v>
      </c>
      <c r="D32" s="44">
        <f>IF(B31="",0,D$14)</f>
        <v>0</v>
      </c>
      <c r="E32" s="45"/>
      <c r="F32" s="35" t="str">
        <f t="shared" ref="F32" si="86">IF($B31="","",(D32-(E32+G32+H32)))</f>
        <v/>
      </c>
      <c r="G32" s="45"/>
      <c r="H32" s="45"/>
      <c r="I32" s="80" t="str">
        <f t="shared" ref="I32" si="87">IF(B31="","",IF((D32-E32)=0,0,ROUNDDOWN(((F32/D32)*100),3)))</f>
        <v/>
      </c>
      <c r="J32" s="94" t="str">
        <f>'１か月目'!J32</f>
        <v/>
      </c>
      <c r="K32" s="33" t="str">
        <f>IF($B31="","",'13か月目'!K32+(E32+G32+H32))</f>
        <v/>
      </c>
      <c r="L32" s="33" t="str">
        <f>IF($B31="","",'13か月目'!L32-D32)</f>
        <v/>
      </c>
      <c r="M32" s="87" t="str">
        <f t="shared" ref="M32" si="88">IF(B31="","",IF((J32-K32)=0,0,ROUNDDOWN((((O32-K32)/J32)*100),3)))</f>
        <v/>
      </c>
      <c r="N32" s="117"/>
      <c r="O32" s="94">
        <f>'13か月目'!O32+D32</f>
        <v>0</v>
      </c>
      <c r="P32" s="33" t="str">
        <f>IF($B31="","",'13か月目'!P32+E32)</f>
        <v/>
      </c>
      <c r="Q32" s="77" t="str">
        <f t="shared" ref="Q32" si="89">IF(B31="","",IF(O32-(K32-P32)=0,0,ROUNDDOWN(((O32-K32)/(O32-P32)*100),3)))</f>
        <v/>
      </c>
      <c r="R32" s="139"/>
      <c r="S32" s="121"/>
      <c r="T32" s="122"/>
      <c r="U32" s="123"/>
    </row>
    <row r="33" spans="1:21" ht="9.9499999999999993" customHeight="1" x14ac:dyDescent="0.15">
      <c r="A33" s="142">
        <v>11</v>
      </c>
      <c r="B33" s="177" t="str">
        <f>IF('１か月目'!B33=0,"",'１か月目'!B33)</f>
        <v/>
      </c>
      <c r="C33" s="108" t="s">
        <v>12</v>
      </c>
      <c r="D33" s="46">
        <f>IF(B33="",0,D$13)</f>
        <v>0</v>
      </c>
      <c r="E33" s="47"/>
      <c r="F33" s="36" t="str">
        <f t="shared" ref="F33" si="90">IF($B33="","",(D33-(E33+G33+H33)))</f>
        <v/>
      </c>
      <c r="G33" s="47"/>
      <c r="H33" s="47"/>
      <c r="I33" s="81" t="str">
        <f t="shared" ref="I33" si="91">IF(B33="","",IF((D33-E33)=0,0,ROUNDDOWN(((F33/D33)*100),3)))</f>
        <v/>
      </c>
      <c r="J33" s="95" t="str">
        <f>'１か月目'!J33</f>
        <v/>
      </c>
      <c r="K33" s="32" t="str">
        <f>IF($B33="","",'13か月目'!K33+(E33+G33+H33))</f>
        <v/>
      </c>
      <c r="L33" s="32" t="str">
        <f>IF($B33="","",'13か月目'!L33-D33)</f>
        <v/>
      </c>
      <c r="M33" s="88" t="str">
        <f t="shared" ref="M33" si="92">IF(B33="","",IF((J33-K33)=0,0,ROUNDDOWN((((O33-K33)/J33)*100),3)))</f>
        <v/>
      </c>
      <c r="N33" s="116" t="str">
        <f t="shared" ref="N33" si="93">IF(B33="","",IF(AND(M33&gt;=80,M34&gt;=80),"可","不可"))</f>
        <v/>
      </c>
      <c r="O33" s="95">
        <f>'13か月目'!O33+D33</f>
        <v>0</v>
      </c>
      <c r="P33" s="32" t="str">
        <f>IF($B33="","",'13か月目'!P33+E33)</f>
        <v/>
      </c>
      <c r="Q33" s="76" t="str">
        <f t="shared" ref="Q33" si="94">IF(B33="","",IF(O33-(K33-P33)=0,0,ROUNDDOWN(((O33-K33)/(O33-P33)*100),3)))</f>
        <v/>
      </c>
      <c r="R33" s="138" t="str">
        <f t="shared" ref="R33" si="95">IF(B33="","",IF(Q33+Q34=0,0,ROUNDDOWN((((O33-K33)+(O34-K34))/((O33-P33)+(O34-P34))*100),3)))</f>
        <v/>
      </c>
      <c r="S33" s="118"/>
      <c r="T33" s="119"/>
      <c r="U33" s="120"/>
    </row>
    <row r="34" spans="1:21" ht="9.9499999999999993" customHeight="1" x14ac:dyDescent="0.15">
      <c r="A34" s="143"/>
      <c r="B34" s="178"/>
      <c r="C34" s="18" t="s">
        <v>13</v>
      </c>
      <c r="D34" s="48">
        <f>IF(B33="",0,D$14)</f>
        <v>0</v>
      </c>
      <c r="E34" s="41"/>
      <c r="F34" s="33" t="str">
        <f t="shared" ref="F34" si="96">IF($B33="","",(D34-(E34+G34+H34)))</f>
        <v/>
      </c>
      <c r="G34" s="41"/>
      <c r="H34" s="41"/>
      <c r="I34" s="77" t="str">
        <f t="shared" ref="I34" si="97">IF(B33="","",IF((D34-E34)=0,0,ROUNDDOWN(((F34/D34)*100),3)))</f>
        <v/>
      </c>
      <c r="J34" s="94" t="str">
        <f>'１か月目'!J34</f>
        <v/>
      </c>
      <c r="K34" s="33" t="str">
        <f>IF($B33="","",'13か月目'!K34+(E34+G34+H34))</f>
        <v/>
      </c>
      <c r="L34" s="33" t="str">
        <f>IF($B33="","",'13か月目'!L34-D34)</f>
        <v/>
      </c>
      <c r="M34" s="86" t="str">
        <f t="shared" ref="M34" si="98">IF(B33="","",IF((J34-K34)=0,0,ROUNDDOWN((((O34-K34)/J34)*100),3)))</f>
        <v/>
      </c>
      <c r="N34" s="117"/>
      <c r="O34" s="94">
        <f>'13か月目'!O34+D34</f>
        <v>0</v>
      </c>
      <c r="P34" s="33" t="str">
        <f>IF($B33="","",'13か月目'!P34+E34)</f>
        <v/>
      </c>
      <c r="Q34" s="77" t="str">
        <f t="shared" ref="Q34" si="99">IF(B33="","",IF(O34-(K34-P34)=0,0,ROUNDDOWN(((O34-K34)/(O34-P34)*100),3)))</f>
        <v/>
      </c>
      <c r="R34" s="139"/>
      <c r="S34" s="121"/>
      <c r="T34" s="122"/>
      <c r="U34" s="123"/>
    </row>
    <row r="35" spans="1:21" ht="9.9499999999999993" customHeight="1" x14ac:dyDescent="0.15">
      <c r="A35" s="142">
        <v>12</v>
      </c>
      <c r="B35" s="177" t="str">
        <f>IF('１か月目'!B35=0,"",'１か月目'!B35)</f>
        <v/>
      </c>
      <c r="C35" s="20" t="s">
        <v>12</v>
      </c>
      <c r="D35" s="42">
        <f>IF(B35="",0,D$13)</f>
        <v>0</v>
      </c>
      <c r="E35" s="43"/>
      <c r="F35" s="34" t="str">
        <f t="shared" ref="F35" si="100">IF($B35="","",(D35-(E35+G35+H35)))</f>
        <v/>
      </c>
      <c r="G35" s="43"/>
      <c r="H35" s="43"/>
      <c r="I35" s="79" t="str">
        <f t="shared" ref="I35" si="101">IF(B35="","",IF((D35-E35)=0,0,ROUNDDOWN(((F35/D35)*100),3)))</f>
        <v/>
      </c>
      <c r="J35" s="95" t="str">
        <f>'１か月目'!J35</f>
        <v/>
      </c>
      <c r="K35" s="32" t="str">
        <f>IF($B35="","",'13か月目'!K35+(E35+G35+H35))</f>
        <v/>
      </c>
      <c r="L35" s="32" t="str">
        <f>IF($B35="","",'13か月目'!L35-D35)</f>
        <v/>
      </c>
      <c r="M35" s="85" t="str">
        <f t="shared" ref="M35" si="102">IF(B35="","",IF((J35-K35)=0,0,ROUNDDOWN((((O35-K35)/J35)*100),3)))</f>
        <v/>
      </c>
      <c r="N35" s="116" t="str">
        <f t="shared" ref="N35" si="103">IF(B35="","",IF(AND(M35&gt;=80,M36&gt;=80),"可","不可"))</f>
        <v/>
      </c>
      <c r="O35" s="95">
        <f>'13か月目'!O35+D35</f>
        <v>0</v>
      </c>
      <c r="P35" s="32" t="str">
        <f>IF($B35="","",'13か月目'!P35+E35)</f>
        <v/>
      </c>
      <c r="Q35" s="76" t="str">
        <f t="shared" ref="Q35" si="104">IF(B35="","",IF(O35-(K35-P35)=0,0,ROUNDDOWN(((O35-K35)/(O35-P35)*100),3)))</f>
        <v/>
      </c>
      <c r="R35" s="138" t="str">
        <f t="shared" ref="R35" si="105">IF(B35="","",IF(Q35+Q36=0,0,ROUNDDOWN((((O35-K35)+(O36-K36))/((O35-P35)+(O36-P36))*100),3)))</f>
        <v/>
      </c>
      <c r="S35" s="118"/>
      <c r="T35" s="119"/>
      <c r="U35" s="120"/>
    </row>
    <row r="36" spans="1:21" ht="9.9499999999999993" customHeight="1" x14ac:dyDescent="0.15">
      <c r="A36" s="143"/>
      <c r="B36" s="178"/>
      <c r="C36" s="109" t="s">
        <v>13</v>
      </c>
      <c r="D36" s="44">
        <f>IF(B35="",0,D$14)</f>
        <v>0</v>
      </c>
      <c r="E36" s="45"/>
      <c r="F36" s="35" t="str">
        <f t="shared" ref="F36" si="106">IF($B35="","",(D36-(E36+G36+H36)))</f>
        <v/>
      </c>
      <c r="G36" s="45"/>
      <c r="H36" s="45"/>
      <c r="I36" s="80" t="str">
        <f t="shared" ref="I36" si="107">IF(B35="","",IF((D36-E36)=0,0,ROUNDDOWN(((F36/D36)*100),3)))</f>
        <v/>
      </c>
      <c r="J36" s="94" t="str">
        <f>'１か月目'!J36</f>
        <v/>
      </c>
      <c r="K36" s="33" t="str">
        <f>IF($B35="","",'13か月目'!K36+(E36+G36+H36))</f>
        <v/>
      </c>
      <c r="L36" s="33" t="str">
        <f>IF($B35="","",'13か月目'!L36-D36)</f>
        <v/>
      </c>
      <c r="M36" s="87" t="str">
        <f t="shared" ref="M36" si="108">IF(B35="","",IF((J36-K36)=0,0,ROUNDDOWN((((O36-K36)/J36)*100),3)))</f>
        <v/>
      </c>
      <c r="N36" s="117"/>
      <c r="O36" s="94">
        <f>'13か月目'!O36+D36</f>
        <v>0</v>
      </c>
      <c r="P36" s="33" t="str">
        <f>IF($B35="","",'13か月目'!P36+E36)</f>
        <v/>
      </c>
      <c r="Q36" s="77" t="str">
        <f t="shared" ref="Q36" si="109">IF(B35="","",IF(O36-(K36-P36)=0,0,ROUNDDOWN(((O36-K36)/(O36-P36)*100),3)))</f>
        <v/>
      </c>
      <c r="R36" s="139"/>
      <c r="S36" s="121"/>
      <c r="T36" s="122"/>
      <c r="U36" s="123"/>
    </row>
    <row r="37" spans="1:21" ht="9.9499999999999993" customHeight="1" x14ac:dyDescent="0.15">
      <c r="A37" s="142">
        <v>13</v>
      </c>
      <c r="B37" s="177" t="str">
        <f>IF('１か月目'!B37=0,"",'１か月目'!B37)</f>
        <v/>
      </c>
      <c r="C37" s="108" t="s">
        <v>12</v>
      </c>
      <c r="D37" s="46">
        <f>IF(B37="",0,D$13)</f>
        <v>0</v>
      </c>
      <c r="E37" s="47"/>
      <c r="F37" s="36" t="str">
        <f t="shared" ref="F37" si="110">IF($B37="","",(D37-(E37+G37+H37)))</f>
        <v/>
      </c>
      <c r="G37" s="47"/>
      <c r="H37" s="47"/>
      <c r="I37" s="81" t="str">
        <f t="shared" ref="I37" si="111">IF(B37="","",IF((D37-E37)=0,0,ROUNDDOWN(((F37/D37)*100),3)))</f>
        <v/>
      </c>
      <c r="J37" s="95" t="str">
        <f>'１か月目'!J37</f>
        <v/>
      </c>
      <c r="K37" s="32" t="str">
        <f>IF($B37="","",'13か月目'!K37+(E37+G37+H37))</f>
        <v/>
      </c>
      <c r="L37" s="32" t="str">
        <f>IF($B37="","",'13か月目'!L37-D37)</f>
        <v/>
      </c>
      <c r="M37" s="88" t="str">
        <f t="shared" ref="M37" si="112">IF(B37="","",IF((J37-K37)=0,0,ROUNDDOWN((((O37-K37)/J37)*100),3)))</f>
        <v/>
      </c>
      <c r="N37" s="116" t="str">
        <f t="shared" ref="N37" si="113">IF(B37="","",IF(AND(M37&gt;=80,M38&gt;=80),"可","不可"))</f>
        <v/>
      </c>
      <c r="O37" s="95">
        <f>'13か月目'!O37+D37</f>
        <v>0</v>
      </c>
      <c r="P37" s="32" t="str">
        <f>IF($B37="","",'13か月目'!P37+E37)</f>
        <v/>
      </c>
      <c r="Q37" s="76" t="str">
        <f t="shared" ref="Q37" si="114">IF(B37="","",IF(O37-(K37-P37)=0,0,ROUNDDOWN(((O37-K37)/(O37-P37)*100),3)))</f>
        <v/>
      </c>
      <c r="R37" s="138" t="str">
        <f t="shared" ref="R37" si="115">IF(B37="","",IF(Q37+Q38=0,0,ROUNDDOWN((((O37-K37)+(O38-K38))/((O37-P37)+(O38-P38))*100),3)))</f>
        <v/>
      </c>
      <c r="S37" s="118"/>
      <c r="T37" s="119"/>
      <c r="U37" s="120"/>
    </row>
    <row r="38" spans="1:21" ht="9.9499999999999993" customHeight="1" x14ac:dyDescent="0.15">
      <c r="A38" s="143"/>
      <c r="B38" s="178"/>
      <c r="C38" s="18" t="s">
        <v>13</v>
      </c>
      <c r="D38" s="48">
        <f>IF(B37="",0,D$14)</f>
        <v>0</v>
      </c>
      <c r="E38" s="41"/>
      <c r="F38" s="33" t="str">
        <f t="shared" ref="F38" si="116">IF($B37="","",(D38-(E38+G38+H38)))</f>
        <v/>
      </c>
      <c r="G38" s="41"/>
      <c r="H38" s="41"/>
      <c r="I38" s="77" t="str">
        <f t="shared" ref="I38" si="117">IF(B37="","",IF((D38-E38)=0,0,ROUNDDOWN(((F38/D38)*100),3)))</f>
        <v/>
      </c>
      <c r="J38" s="94" t="str">
        <f>'１か月目'!J38</f>
        <v/>
      </c>
      <c r="K38" s="33" t="str">
        <f>IF($B37="","",'13か月目'!K38+(E38+G38+H38))</f>
        <v/>
      </c>
      <c r="L38" s="33" t="str">
        <f>IF($B37="","",'13か月目'!L38-D38)</f>
        <v/>
      </c>
      <c r="M38" s="86" t="str">
        <f t="shared" ref="M38" si="118">IF(B37="","",IF((J38-K38)=0,0,ROUNDDOWN((((O38-K38)/J38)*100),3)))</f>
        <v/>
      </c>
      <c r="N38" s="117"/>
      <c r="O38" s="94">
        <f>'13か月目'!O38+D38</f>
        <v>0</v>
      </c>
      <c r="P38" s="33" t="str">
        <f>IF($B37="","",'13か月目'!P38+E38)</f>
        <v/>
      </c>
      <c r="Q38" s="77" t="str">
        <f t="shared" ref="Q38" si="119">IF(B37="","",IF(O38-(K38-P38)=0,0,ROUNDDOWN(((O38-K38)/(O38-P38)*100),3)))</f>
        <v/>
      </c>
      <c r="R38" s="139"/>
      <c r="S38" s="121"/>
      <c r="T38" s="122"/>
      <c r="U38" s="123"/>
    </row>
    <row r="39" spans="1:21" ht="9.9499999999999993" customHeight="1" x14ac:dyDescent="0.15">
      <c r="A39" s="142">
        <v>14</v>
      </c>
      <c r="B39" s="177" t="str">
        <f>IF('１か月目'!B39=0,"",'１か月目'!B39)</f>
        <v/>
      </c>
      <c r="C39" s="20" t="s">
        <v>12</v>
      </c>
      <c r="D39" s="42">
        <f>IF(B39="",0,D$13)</f>
        <v>0</v>
      </c>
      <c r="E39" s="43"/>
      <c r="F39" s="34" t="str">
        <f t="shared" ref="F39" si="120">IF($B39="","",(D39-(E39+G39+H39)))</f>
        <v/>
      </c>
      <c r="G39" s="43"/>
      <c r="H39" s="43"/>
      <c r="I39" s="79" t="str">
        <f t="shared" ref="I39" si="121">IF(B39="","",IF((D39-E39)=0,0,ROUNDDOWN(((F39/D39)*100),3)))</f>
        <v/>
      </c>
      <c r="J39" s="95" t="str">
        <f>'１か月目'!J39</f>
        <v/>
      </c>
      <c r="K39" s="32" t="str">
        <f>IF($B39="","",'13か月目'!K39+(E39+G39+H39))</f>
        <v/>
      </c>
      <c r="L39" s="32" t="str">
        <f>IF($B39="","",'13か月目'!L39-D39)</f>
        <v/>
      </c>
      <c r="M39" s="85" t="str">
        <f t="shared" ref="M39" si="122">IF(B39="","",IF((J39-K39)=0,0,ROUNDDOWN((((O39-K39)/J39)*100),3)))</f>
        <v/>
      </c>
      <c r="N39" s="116" t="str">
        <f t="shared" ref="N39" si="123">IF(B39="","",IF(AND(M39&gt;=80,M40&gt;=80),"可","不可"))</f>
        <v/>
      </c>
      <c r="O39" s="95">
        <f>'13か月目'!O39+D39</f>
        <v>0</v>
      </c>
      <c r="P39" s="32" t="str">
        <f>IF($B39="","",'13か月目'!P39+E39)</f>
        <v/>
      </c>
      <c r="Q39" s="76" t="str">
        <f t="shared" ref="Q39" si="124">IF(B39="","",IF(O39-(K39-P39)=0,0,ROUNDDOWN(((O39-K39)/(O39-P39)*100),3)))</f>
        <v/>
      </c>
      <c r="R39" s="138" t="str">
        <f t="shared" ref="R39" si="125">IF(B39="","",IF(Q39+Q40=0,0,ROUNDDOWN((((O39-K39)+(O40-K40))/((O39-P39)+(O40-P40))*100),3)))</f>
        <v/>
      </c>
      <c r="S39" s="118"/>
      <c r="T39" s="119"/>
      <c r="U39" s="120"/>
    </row>
    <row r="40" spans="1:21" ht="9.9499999999999993" customHeight="1" x14ac:dyDescent="0.15">
      <c r="A40" s="143"/>
      <c r="B40" s="178"/>
      <c r="C40" s="109" t="s">
        <v>13</v>
      </c>
      <c r="D40" s="44">
        <f>IF(B39="",0,D$14)</f>
        <v>0</v>
      </c>
      <c r="E40" s="45"/>
      <c r="F40" s="35" t="str">
        <f t="shared" ref="F40" si="126">IF($B39="","",(D40-(E40+G40+H40)))</f>
        <v/>
      </c>
      <c r="G40" s="45"/>
      <c r="H40" s="45"/>
      <c r="I40" s="80" t="str">
        <f t="shared" ref="I40" si="127">IF(B39="","",IF((D40-E40)=0,0,ROUNDDOWN(((F40/D40)*100),3)))</f>
        <v/>
      </c>
      <c r="J40" s="94" t="str">
        <f>'１か月目'!J40</f>
        <v/>
      </c>
      <c r="K40" s="33" t="str">
        <f>IF($B39="","",'13か月目'!K40+(E40+G40+H40))</f>
        <v/>
      </c>
      <c r="L40" s="33" t="str">
        <f>IF($B39="","",'13か月目'!L40-D40)</f>
        <v/>
      </c>
      <c r="M40" s="87" t="str">
        <f t="shared" ref="M40" si="128">IF(B39="","",IF((J40-K40)=0,0,ROUNDDOWN((((O40-K40)/J40)*100),3)))</f>
        <v/>
      </c>
      <c r="N40" s="117"/>
      <c r="O40" s="94">
        <f>'13か月目'!O40+D40</f>
        <v>0</v>
      </c>
      <c r="P40" s="33" t="str">
        <f>IF($B39="","",'13か月目'!P40+E40)</f>
        <v/>
      </c>
      <c r="Q40" s="77" t="str">
        <f t="shared" ref="Q40" si="129">IF(B39="","",IF(O40-(K40-P40)=0,0,ROUNDDOWN(((O40-K40)/(O40-P40)*100),3)))</f>
        <v/>
      </c>
      <c r="R40" s="139"/>
      <c r="S40" s="121"/>
      <c r="T40" s="122"/>
      <c r="U40" s="123"/>
    </row>
    <row r="41" spans="1:21" ht="9.9499999999999993" customHeight="1" x14ac:dyDescent="0.15">
      <c r="A41" s="142">
        <v>15</v>
      </c>
      <c r="B41" s="177" t="str">
        <f>IF('１か月目'!B41=0,"",'１か月目'!B41)</f>
        <v/>
      </c>
      <c r="C41" s="20" t="s">
        <v>12</v>
      </c>
      <c r="D41" s="46">
        <f>IF(B41="",0,D$13)</f>
        <v>0</v>
      </c>
      <c r="E41" s="47"/>
      <c r="F41" s="36" t="str">
        <f t="shared" ref="F41" si="130">IF($B41="","",(D41-(E41+G41+H41)))</f>
        <v/>
      </c>
      <c r="G41" s="47"/>
      <c r="H41" s="47"/>
      <c r="I41" s="81" t="str">
        <f t="shared" ref="I41" si="131">IF(B41="","",IF((D41-E41)=0,0,ROUNDDOWN(((F41/D41)*100),3)))</f>
        <v/>
      </c>
      <c r="J41" s="95" t="str">
        <f>'１か月目'!J41</f>
        <v/>
      </c>
      <c r="K41" s="32" t="str">
        <f>IF($B41="","",'13か月目'!K41+(E41+G41+H41))</f>
        <v/>
      </c>
      <c r="L41" s="32" t="str">
        <f>IF($B41="","",'13か月目'!L41-D41)</f>
        <v/>
      </c>
      <c r="M41" s="88" t="str">
        <f t="shared" ref="M41" si="132">IF(B41="","",IF((J41-K41)=0,0,ROUNDDOWN((((O41-K41)/J41)*100),3)))</f>
        <v/>
      </c>
      <c r="N41" s="116" t="str">
        <f t="shared" ref="N41" si="133">IF(B41="","",IF(AND(M41&gt;=80,M42&gt;=80),"可","不可"))</f>
        <v/>
      </c>
      <c r="O41" s="95">
        <f>'13か月目'!O41+D41</f>
        <v>0</v>
      </c>
      <c r="P41" s="32" t="str">
        <f>IF($B41="","",'13か月目'!P41+E41)</f>
        <v/>
      </c>
      <c r="Q41" s="76" t="str">
        <f t="shared" ref="Q41" si="134">IF(B41="","",IF(O41-(K41-P41)=0,0,ROUNDDOWN(((O41-K41)/(O41-P41)*100),3)))</f>
        <v/>
      </c>
      <c r="R41" s="138" t="str">
        <f t="shared" ref="R41" si="135">IF(B41="","",IF(Q41+Q42=0,0,ROUNDDOWN((((O41-K41)+(O42-K42))/((O41-P41)+(O42-P42))*100),3)))</f>
        <v/>
      </c>
      <c r="S41" s="118"/>
      <c r="T41" s="119"/>
      <c r="U41" s="120"/>
    </row>
    <row r="42" spans="1:21" ht="9.9499999999999993" customHeight="1" x14ac:dyDescent="0.15">
      <c r="A42" s="143"/>
      <c r="B42" s="178"/>
      <c r="C42" s="109" t="s">
        <v>13</v>
      </c>
      <c r="D42" s="48">
        <f>IF(B41="",0,D$14)</f>
        <v>0</v>
      </c>
      <c r="E42" s="41"/>
      <c r="F42" s="33" t="str">
        <f t="shared" ref="F42" si="136">IF($B41="","",(D42-(E42+G42+H42)))</f>
        <v/>
      </c>
      <c r="G42" s="41"/>
      <c r="H42" s="41"/>
      <c r="I42" s="77" t="str">
        <f t="shared" ref="I42" si="137">IF(B41="","",IF((D42-E42)=0,0,ROUNDDOWN(((F42/D42)*100),3)))</f>
        <v/>
      </c>
      <c r="J42" s="94" t="str">
        <f>'１か月目'!J42</f>
        <v/>
      </c>
      <c r="K42" s="33" t="str">
        <f>IF($B41="","",'13か月目'!K42+(E42+G42+H42))</f>
        <v/>
      </c>
      <c r="L42" s="33" t="str">
        <f>IF($B41="","",'13か月目'!L42-D42)</f>
        <v/>
      </c>
      <c r="M42" s="86" t="str">
        <f t="shared" ref="M42" si="138">IF(B41="","",IF((J42-K42)=0,0,ROUNDDOWN((((O42-K42)/J42)*100),3)))</f>
        <v/>
      </c>
      <c r="N42" s="117"/>
      <c r="O42" s="94">
        <f>'13か月目'!O42+D42</f>
        <v>0</v>
      </c>
      <c r="P42" s="33" t="str">
        <f>IF($B41="","",'13か月目'!P42+E42)</f>
        <v/>
      </c>
      <c r="Q42" s="77" t="str">
        <f t="shared" ref="Q42" si="139">IF(B41="","",IF(O42-(K42-P42)=0,0,ROUNDDOWN(((O42-K42)/(O42-P42)*100),3)))</f>
        <v/>
      </c>
      <c r="R42" s="139"/>
      <c r="S42" s="121"/>
      <c r="T42" s="122"/>
      <c r="U42" s="123"/>
    </row>
    <row r="43" spans="1:21" ht="9.9499999999999993" customHeight="1" x14ac:dyDescent="0.15">
      <c r="A43" s="142">
        <v>16</v>
      </c>
      <c r="B43" s="184" t="str">
        <f>IF('１か月目'!B43=0,"",'１か月目'!B43)</f>
        <v/>
      </c>
      <c r="C43" s="21" t="s">
        <v>12</v>
      </c>
      <c r="D43" s="49">
        <f>IF(B43="",0,D$13)</f>
        <v>0</v>
      </c>
      <c r="E43" s="50"/>
      <c r="F43" s="37" t="str">
        <f t="shared" ref="F43" si="140">IF($B43="","",(D43-(E43+G43+H43)))</f>
        <v/>
      </c>
      <c r="G43" s="50"/>
      <c r="H43" s="50"/>
      <c r="I43" s="82" t="str">
        <f t="shared" ref="I43" si="141">IF(B43="","",IF((D43-E43)=0,0,ROUNDDOWN(((F43/D43)*100),3)))</f>
        <v/>
      </c>
      <c r="J43" s="95" t="str">
        <f>'１か月目'!J43</f>
        <v/>
      </c>
      <c r="K43" s="32" t="str">
        <f>IF($B43="","",'13か月目'!K43+(E43+G43+H43))</f>
        <v/>
      </c>
      <c r="L43" s="32" t="str">
        <f>IF($B43="","",'13か月目'!L43-D43)</f>
        <v/>
      </c>
      <c r="M43" s="89" t="str">
        <f t="shared" ref="M43" si="142">IF(B43="","",IF((J43-K43)=0,0,ROUNDDOWN((((O43-K43)/J43)*100),3)))</f>
        <v/>
      </c>
      <c r="N43" s="163" t="str">
        <f t="shared" ref="N43" si="143">IF(B43="","",IF(AND(M43&gt;=80,M44&gt;=80),"可","不可"))</f>
        <v/>
      </c>
      <c r="O43" s="95">
        <f>'13か月目'!O43+D43</f>
        <v>0</v>
      </c>
      <c r="P43" s="32" t="str">
        <f>IF($B43="","",'13か月目'!P43+E43)</f>
        <v/>
      </c>
      <c r="Q43" s="76" t="str">
        <f t="shared" ref="Q43" si="144">IF(B43="","",IF(O43-(K43-P43)=0,0,ROUNDDOWN(((O43-K43)/(O43-P43)*100),3)))</f>
        <v/>
      </c>
      <c r="R43" s="138" t="str">
        <f t="shared" ref="R43" si="145">IF(B43="","",IF(Q43+Q44=0,0,ROUNDDOWN((((O43-K43)+(O44-K44))/((O43-P43)+(O44-P44))*100),3)))</f>
        <v/>
      </c>
      <c r="S43" s="164"/>
      <c r="T43" s="165"/>
      <c r="U43" s="166"/>
    </row>
    <row r="44" spans="1:21" ht="9.9499999999999993" customHeight="1" x14ac:dyDescent="0.15">
      <c r="A44" s="143"/>
      <c r="B44" s="178"/>
      <c r="C44" s="109" t="s">
        <v>13</v>
      </c>
      <c r="D44" s="44">
        <f>IF(B43="",0,D$14)</f>
        <v>0</v>
      </c>
      <c r="E44" s="45"/>
      <c r="F44" s="35" t="str">
        <f t="shared" ref="F44" si="146">IF($B43="","",(D44-(E44+G44+H44)))</f>
        <v/>
      </c>
      <c r="G44" s="45"/>
      <c r="H44" s="45"/>
      <c r="I44" s="80" t="str">
        <f t="shared" ref="I44" si="147">IF(B43="","",IF((D44-E44)=0,0,ROUNDDOWN(((F44/D44)*100),3)))</f>
        <v/>
      </c>
      <c r="J44" s="94" t="str">
        <f>'１か月目'!J44</f>
        <v/>
      </c>
      <c r="K44" s="33" t="str">
        <f>IF($B43="","",'13か月目'!K44+(E44+G44+H44))</f>
        <v/>
      </c>
      <c r="L44" s="33" t="str">
        <f>IF($B43="","",'13か月目'!L44-D44)</f>
        <v/>
      </c>
      <c r="M44" s="87" t="str">
        <f t="shared" ref="M44" si="148">IF(B43="","",IF((J44-K44)=0,0,ROUNDDOWN((((O44-K44)/J44)*100),3)))</f>
        <v/>
      </c>
      <c r="N44" s="117"/>
      <c r="O44" s="94">
        <f>'13か月目'!O44+D44</f>
        <v>0</v>
      </c>
      <c r="P44" s="33" t="str">
        <f>IF($B43="","",'13か月目'!P44+E44)</f>
        <v/>
      </c>
      <c r="Q44" s="77" t="str">
        <f t="shared" ref="Q44" si="149">IF(B43="","",IF(O44-(K44-P44)=0,0,ROUNDDOWN(((O44-K44)/(O44-P44)*100),3)))</f>
        <v/>
      </c>
      <c r="R44" s="139"/>
      <c r="S44" s="121"/>
      <c r="T44" s="122"/>
      <c r="U44" s="123"/>
    </row>
    <row r="45" spans="1:21" ht="9.9499999999999993" customHeight="1" x14ac:dyDescent="0.15">
      <c r="A45" s="142">
        <v>17</v>
      </c>
      <c r="B45" s="177" t="str">
        <f>IF('１か月目'!B45=0,"",'１か月目'!B45)</f>
        <v/>
      </c>
      <c r="C45" s="108" t="s">
        <v>12</v>
      </c>
      <c r="D45" s="46">
        <f>IF(B45="",0,D$13)</f>
        <v>0</v>
      </c>
      <c r="E45" s="47"/>
      <c r="F45" s="36" t="str">
        <f t="shared" ref="F45" si="150">IF($B45="","",(D45-(E45+G45+H45)))</f>
        <v/>
      </c>
      <c r="G45" s="47"/>
      <c r="H45" s="47"/>
      <c r="I45" s="81" t="str">
        <f t="shared" ref="I45" si="151">IF(B45="","",IF((D45-E45)=0,0,ROUNDDOWN(((F45/D45)*100),3)))</f>
        <v/>
      </c>
      <c r="J45" s="95" t="str">
        <f>'１か月目'!J45</f>
        <v/>
      </c>
      <c r="K45" s="32" t="str">
        <f>IF($B45="","",'13か月目'!K45+(E45+G45+H45))</f>
        <v/>
      </c>
      <c r="L45" s="32" t="str">
        <f>IF($B45="","",'13か月目'!L45-D45)</f>
        <v/>
      </c>
      <c r="M45" s="88" t="str">
        <f t="shared" ref="M45" si="152">IF(B45="","",IF((J45-K45)=0,0,ROUNDDOWN((((O45-K45)/J45)*100),3)))</f>
        <v/>
      </c>
      <c r="N45" s="116" t="str">
        <f t="shared" ref="N45" si="153">IF(B45="","",IF(AND(M45&gt;=80,M46&gt;=80),"可","不可"))</f>
        <v/>
      </c>
      <c r="O45" s="95">
        <f>'13か月目'!O45+D45</f>
        <v>0</v>
      </c>
      <c r="P45" s="32" t="str">
        <f>IF($B45="","",'13か月目'!P45+E45)</f>
        <v/>
      </c>
      <c r="Q45" s="76" t="str">
        <f t="shared" ref="Q45" si="154">IF(B45="","",IF(O45-(K45-P45)=0,0,ROUNDDOWN(((O45-K45)/(O45-P45)*100),3)))</f>
        <v/>
      </c>
      <c r="R45" s="138" t="str">
        <f t="shared" ref="R45" si="155">IF(B45="","",IF(Q45+Q46=0,0,ROUNDDOWN((((O45-K45)+(O46-K46))/((O45-P45)+(O46-P46))*100),3)))</f>
        <v/>
      </c>
      <c r="S45" s="118"/>
      <c r="T45" s="119"/>
      <c r="U45" s="120"/>
    </row>
    <row r="46" spans="1:21" ht="9.9499999999999993" customHeight="1" x14ac:dyDescent="0.15">
      <c r="A46" s="143"/>
      <c r="B46" s="178"/>
      <c r="C46" s="18" t="s">
        <v>13</v>
      </c>
      <c r="D46" s="48">
        <f>IF(B45="",0,D$14)</f>
        <v>0</v>
      </c>
      <c r="E46" s="41"/>
      <c r="F46" s="33" t="str">
        <f t="shared" ref="F46" si="156">IF($B45="","",(D46-(E46+G46+H46)))</f>
        <v/>
      </c>
      <c r="G46" s="41"/>
      <c r="H46" s="41"/>
      <c r="I46" s="77" t="str">
        <f t="shared" ref="I46" si="157">IF(B45="","",IF((D46-E46)=0,0,ROUNDDOWN(((F46/D46)*100),3)))</f>
        <v/>
      </c>
      <c r="J46" s="94" t="str">
        <f>'１か月目'!J46</f>
        <v/>
      </c>
      <c r="K46" s="33" t="str">
        <f>IF($B45="","",'13か月目'!K46+(E46+G46+H46))</f>
        <v/>
      </c>
      <c r="L46" s="33" t="str">
        <f>IF($B45="","",'13か月目'!L46-D46)</f>
        <v/>
      </c>
      <c r="M46" s="86" t="str">
        <f t="shared" ref="M46" si="158">IF(B45="","",IF((J46-K46)=0,0,ROUNDDOWN((((O46-K46)/J46)*100),3)))</f>
        <v/>
      </c>
      <c r="N46" s="117"/>
      <c r="O46" s="94">
        <f>'13か月目'!O46+D46</f>
        <v>0</v>
      </c>
      <c r="P46" s="33" t="str">
        <f>IF($B45="","",'13か月目'!P46+E46)</f>
        <v/>
      </c>
      <c r="Q46" s="77" t="str">
        <f t="shared" ref="Q46" si="159">IF(B45="","",IF(O46-(K46-P46)=0,0,ROUNDDOWN(((O46-K46)/(O46-P46)*100),3)))</f>
        <v/>
      </c>
      <c r="R46" s="139"/>
      <c r="S46" s="121"/>
      <c r="T46" s="122"/>
      <c r="U46" s="123"/>
    </row>
    <row r="47" spans="1:21" ht="9.9499999999999993" customHeight="1" x14ac:dyDescent="0.15">
      <c r="A47" s="142">
        <v>18</v>
      </c>
      <c r="B47" s="177" t="str">
        <f>IF('１か月目'!B47=0,"",'１か月目'!B47)</f>
        <v/>
      </c>
      <c r="C47" s="20" t="s">
        <v>12</v>
      </c>
      <c r="D47" s="42">
        <f>IF(B47="",0,D$13)</f>
        <v>0</v>
      </c>
      <c r="E47" s="43"/>
      <c r="F47" s="34" t="str">
        <f t="shared" ref="F47" si="160">IF($B47="","",(D47-(E47+G47+H47)))</f>
        <v/>
      </c>
      <c r="G47" s="43"/>
      <c r="H47" s="43"/>
      <c r="I47" s="79" t="str">
        <f t="shared" ref="I47" si="161">IF(B47="","",IF((D47-E47)=0,0,ROUNDDOWN(((F47/D47)*100),3)))</f>
        <v/>
      </c>
      <c r="J47" s="95" t="str">
        <f>'１か月目'!J47</f>
        <v/>
      </c>
      <c r="K47" s="32" t="str">
        <f>IF($B47="","",'13か月目'!K47+(E47+G47+H47))</f>
        <v/>
      </c>
      <c r="L47" s="32" t="str">
        <f>IF($B47="","",'13か月目'!L47-D47)</f>
        <v/>
      </c>
      <c r="M47" s="85" t="str">
        <f t="shared" ref="M47" si="162">IF(B47="","",IF((J47-K47)=0,0,ROUNDDOWN((((O47-K47)/J47)*100),3)))</f>
        <v/>
      </c>
      <c r="N47" s="116" t="str">
        <f t="shared" ref="N47" si="163">IF(B47="","",IF(AND(M47&gt;=80,M48&gt;=80),"可","不可"))</f>
        <v/>
      </c>
      <c r="O47" s="95">
        <f>'13か月目'!O47+D47</f>
        <v>0</v>
      </c>
      <c r="P47" s="32" t="str">
        <f>IF($B47="","",'13か月目'!P47+E47)</f>
        <v/>
      </c>
      <c r="Q47" s="76" t="str">
        <f t="shared" ref="Q47" si="164">IF(B47="","",IF(O47-(K47-P47)=0,0,ROUNDDOWN(((O47-K47)/(O47-P47)*100),3)))</f>
        <v/>
      </c>
      <c r="R47" s="138" t="str">
        <f t="shared" ref="R47" si="165">IF(B47="","",IF(Q47+Q48=0,0,ROUNDDOWN((((O47-K47)+(O48-K48))/((O47-P47)+(O48-P48))*100),3)))</f>
        <v/>
      </c>
      <c r="S47" s="118"/>
      <c r="T47" s="119"/>
      <c r="U47" s="120"/>
    </row>
    <row r="48" spans="1:21" ht="9.9499999999999993" customHeight="1" x14ac:dyDescent="0.15">
      <c r="A48" s="143"/>
      <c r="B48" s="178"/>
      <c r="C48" s="109" t="s">
        <v>13</v>
      </c>
      <c r="D48" s="44">
        <f>IF(B47="",0,D$14)</f>
        <v>0</v>
      </c>
      <c r="E48" s="45"/>
      <c r="F48" s="35" t="str">
        <f t="shared" ref="F48" si="166">IF($B47="","",(D48-(E48+G48+H48)))</f>
        <v/>
      </c>
      <c r="G48" s="45"/>
      <c r="H48" s="45"/>
      <c r="I48" s="80" t="str">
        <f t="shared" ref="I48" si="167">IF(B47="","",IF((D48-E48)=0,0,ROUNDDOWN(((F48/D48)*100),3)))</f>
        <v/>
      </c>
      <c r="J48" s="94" t="str">
        <f>'１か月目'!J48</f>
        <v/>
      </c>
      <c r="K48" s="33" t="str">
        <f>IF($B47="","",'13か月目'!K48+(E48+G48+H48))</f>
        <v/>
      </c>
      <c r="L48" s="33" t="str">
        <f>IF($B47="","",'13か月目'!L48-D48)</f>
        <v/>
      </c>
      <c r="M48" s="87" t="str">
        <f t="shared" ref="M48" si="168">IF(B47="","",IF((J48-K48)=0,0,ROUNDDOWN((((O48-K48)/J48)*100),3)))</f>
        <v/>
      </c>
      <c r="N48" s="117"/>
      <c r="O48" s="94">
        <f>'13か月目'!O48+D48</f>
        <v>0</v>
      </c>
      <c r="P48" s="33" t="str">
        <f>IF($B47="","",'13か月目'!P48+E48)</f>
        <v/>
      </c>
      <c r="Q48" s="77" t="str">
        <f t="shared" ref="Q48" si="169">IF(B47="","",IF(O48-(K48-P48)=0,0,ROUNDDOWN(((O48-K48)/(O48-P48)*100),3)))</f>
        <v/>
      </c>
      <c r="R48" s="139"/>
      <c r="S48" s="121"/>
      <c r="T48" s="122"/>
      <c r="U48" s="123"/>
    </row>
    <row r="49" spans="1:21" ht="9.9499999999999993" customHeight="1" x14ac:dyDescent="0.15">
      <c r="A49" s="142">
        <v>19</v>
      </c>
      <c r="B49" s="177" t="str">
        <f>IF('１か月目'!B49=0,"",'１か月目'!B49)</f>
        <v/>
      </c>
      <c r="C49" s="108" t="s">
        <v>12</v>
      </c>
      <c r="D49" s="46">
        <f>IF(B49="",0,D$13)</f>
        <v>0</v>
      </c>
      <c r="E49" s="47"/>
      <c r="F49" s="36" t="str">
        <f t="shared" ref="F49" si="170">IF($B49="","",(D49-(E49+G49+H49)))</f>
        <v/>
      </c>
      <c r="G49" s="47"/>
      <c r="H49" s="47"/>
      <c r="I49" s="81" t="str">
        <f t="shared" ref="I49" si="171">IF(B49="","",IF((D49-E49)=0,0,ROUNDDOWN(((F49/D49)*100),3)))</f>
        <v/>
      </c>
      <c r="J49" s="95" t="str">
        <f>'１か月目'!J49</f>
        <v/>
      </c>
      <c r="K49" s="32" t="str">
        <f>IF($B49="","",'13か月目'!K49+(E49+G49+H49))</f>
        <v/>
      </c>
      <c r="L49" s="32" t="str">
        <f>IF($B49="","",'13か月目'!L49-D49)</f>
        <v/>
      </c>
      <c r="M49" s="88" t="str">
        <f t="shared" ref="M49" si="172">IF(B49="","",IF((J49-K49)=0,0,ROUNDDOWN((((O49-K49)/J49)*100),3)))</f>
        <v/>
      </c>
      <c r="N49" s="116" t="str">
        <f t="shared" ref="N49" si="173">IF(B49="","",IF(AND(M49&gt;=80,M50&gt;=80),"可","不可"))</f>
        <v/>
      </c>
      <c r="O49" s="95">
        <f>'13か月目'!O49+D49</f>
        <v>0</v>
      </c>
      <c r="P49" s="32" t="str">
        <f>IF($B49="","",'13か月目'!P49+E49)</f>
        <v/>
      </c>
      <c r="Q49" s="76" t="str">
        <f t="shared" ref="Q49" si="174">IF(B49="","",IF(O49-(K49-P49)=0,0,ROUNDDOWN(((O49-K49)/(O49-P49)*100),3)))</f>
        <v/>
      </c>
      <c r="R49" s="138" t="str">
        <f t="shared" ref="R49" si="175">IF(B49="","",IF(Q49+Q50=0,0,ROUNDDOWN((((O49-K49)+(O50-K50))/((O49-P49)+(O50-P50))*100),3)))</f>
        <v/>
      </c>
      <c r="S49" s="118"/>
      <c r="T49" s="119"/>
      <c r="U49" s="120"/>
    </row>
    <row r="50" spans="1:21" ht="9.9499999999999993" customHeight="1" x14ac:dyDescent="0.15">
      <c r="A50" s="143"/>
      <c r="B50" s="178"/>
      <c r="C50" s="18" t="s">
        <v>13</v>
      </c>
      <c r="D50" s="48">
        <f>IF(B49="",0,D$14)</f>
        <v>0</v>
      </c>
      <c r="E50" s="41"/>
      <c r="F50" s="33" t="str">
        <f t="shared" ref="F50" si="176">IF($B49="","",(D50-(E50+G50+H50)))</f>
        <v/>
      </c>
      <c r="G50" s="41"/>
      <c r="H50" s="41"/>
      <c r="I50" s="77" t="str">
        <f t="shared" ref="I50" si="177">IF(B49="","",IF((D50-E50)=0,0,ROUNDDOWN(((F50/D50)*100),3)))</f>
        <v/>
      </c>
      <c r="J50" s="94" t="str">
        <f>'１か月目'!J50</f>
        <v/>
      </c>
      <c r="K50" s="33" t="str">
        <f>IF($B49="","",'13か月目'!K50+(E50+G50+H50))</f>
        <v/>
      </c>
      <c r="L50" s="33" t="str">
        <f>IF($B49="","",'13か月目'!L50-D50)</f>
        <v/>
      </c>
      <c r="M50" s="86" t="str">
        <f t="shared" ref="M50" si="178">IF(B49="","",IF((J50-K50)=0,0,ROUNDDOWN((((O50-K50)/J50)*100),3)))</f>
        <v/>
      </c>
      <c r="N50" s="117"/>
      <c r="O50" s="94">
        <f>'13か月目'!O50+D50</f>
        <v>0</v>
      </c>
      <c r="P50" s="33" t="str">
        <f>IF($B49="","",'13か月目'!P50+E50)</f>
        <v/>
      </c>
      <c r="Q50" s="77" t="str">
        <f t="shared" ref="Q50" si="179">IF(B49="","",IF(O50-(K50-P50)=0,0,ROUNDDOWN(((O50-K50)/(O50-P50)*100),3)))</f>
        <v/>
      </c>
      <c r="R50" s="139"/>
      <c r="S50" s="121"/>
      <c r="T50" s="122"/>
      <c r="U50" s="123"/>
    </row>
    <row r="51" spans="1:21" ht="9.9499999999999993" customHeight="1" x14ac:dyDescent="0.15">
      <c r="A51" s="142">
        <v>20</v>
      </c>
      <c r="B51" s="177" t="str">
        <f>IF('１か月目'!B51=0,"",'１か月目'!B51)</f>
        <v/>
      </c>
      <c r="C51" s="20" t="s">
        <v>12</v>
      </c>
      <c r="D51" s="46">
        <f>IF(B51="",0,D$13)</f>
        <v>0</v>
      </c>
      <c r="E51" s="47"/>
      <c r="F51" s="36" t="str">
        <f t="shared" ref="F51" si="180">IF($B51="","",(D51-(E51+G51+H51)))</f>
        <v/>
      </c>
      <c r="G51" s="47"/>
      <c r="H51" s="47"/>
      <c r="I51" s="81" t="str">
        <f t="shared" ref="I51" si="181">IF(B51="","",IF((D51-E51)=0,0,ROUNDDOWN(((F51/D51)*100),3)))</f>
        <v/>
      </c>
      <c r="J51" s="95" t="str">
        <f>'１か月目'!J51</f>
        <v/>
      </c>
      <c r="K51" s="32" t="str">
        <f>IF($B51="","",'13か月目'!K51+(E51+G51+H51))</f>
        <v/>
      </c>
      <c r="L51" s="32" t="str">
        <f>IF($B51="","",'13か月目'!L51-D51)</f>
        <v/>
      </c>
      <c r="M51" s="88" t="str">
        <f t="shared" ref="M51" si="182">IF(B51="","",IF((J51-K51)=0,0,ROUNDDOWN((((O51-K51)/J51)*100),3)))</f>
        <v/>
      </c>
      <c r="N51" s="116" t="str">
        <f t="shared" ref="N51" si="183">IF(B51="","",IF(AND(M51&gt;=80,M52&gt;=80),"可","不可"))</f>
        <v/>
      </c>
      <c r="O51" s="95">
        <f>'13か月目'!O51+D51</f>
        <v>0</v>
      </c>
      <c r="P51" s="32" t="str">
        <f>IF($B51="","",'13か月目'!P51+E51)</f>
        <v/>
      </c>
      <c r="Q51" s="76" t="str">
        <f t="shared" ref="Q51" si="184">IF(B51="","",IF(O51-(K51-P51)=0,0,ROUNDDOWN(((O51-K51)/(O51-P51)*100),3)))</f>
        <v/>
      </c>
      <c r="R51" s="138" t="str">
        <f t="shared" ref="R51" si="185">IF(B51="","",IF(Q51+Q52=0,0,ROUNDDOWN((((O51-K51)+(O52-K52))/((O51-P51)+(O52-P52))*100),3)))</f>
        <v/>
      </c>
      <c r="S51" s="118"/>
      <c r="T51" s="119"/>
      <c r="U51" s="120"/>
    </row>
    <row r="52" spans="1:21" ht="9.9499999999999993" customHeight="1" x14ac:dyDescent="0.15">
      <c r="A52" s="143"/>
      <c r="B52" s="178"/>
      <c r="C52" s="109" t="s">
        <v>13</v>
      </c>
      <c r="D52" s="48">
        <f>IF(B51="",0,D$14)</f>
        <v>0</v>
      </c>
      <c r="E52" s="19"/>
      <c r="F52" s="33" t="str">
        <f t="shared" ref="F52" si="186">IF($B51="","",(D52-(E52+G52+H52)))</f>
        <v/>
      </c>
      <c r="G52" s="19"/>
      <c r="H52" s="19"/>
      <c r="I52" s="83" t="str">
        <f t="shared" ref="I52" si="187">IF(B51="","",IF((D52-E52)=0,0,ROUNDDOWN(((F52/D52)*100),3)))</f>
        <v/>
      </c>
      <c r="J52" s="94" t="str">
        <f>'１か月目'!J52</f>
        <v/>
      </c>
      <c r="K52" s="33" t="str">
        <f>IF($B51="","",'13か月目'!K52+(E52+G52+H52))</f>
        <v/>
      </c>
      <c r="L52" s="33" t="str">
        <f>IF($B51="","",'13か月目'!L52-D52)</f>
        <v/>
      </c>
      <c r="M52" s="90" t="str">
        <f t="shared" ref="M52" si="188">IF(B51="","",IF((J52-K52)=0,0,ROUNDDOWN((((O52-K52)/J52)*100),3)))</f>
        <v/>
      </c>
      <c r="N52" s="117"/>
      <c r="O52" s="94">
        <f>'13か月目'!O52+D52</f>
        <v>0</v>
      </c>
      <c r="P52" s="33" t="str">
        <f>IF($B51="","",'13か月目'!P52+E52)</f>
        <v/>
      </c>
      <c r="Q52" s="77" t="str">
        <f t="shared" ref="Q52" si="189">IF(B51="","",IF(O52-(K52-P52)=0,0,ROUNDDOWN(((O52-K52)/(O52-P52)*100),3)))</f>
        <v/>
      </c>
      <c r="R52" s="139"/>
      <c r="S52" s="121"/>
      <c r="T52" s="122"/>
      <c r="U52" s="123"/>
    </row>
    <row r="53" spans="1:21" ht="11.1" customHeight="1" x14ac:dyDescent="0.15">
      <c r="A53" s="28" t="s">
        <v>42</v>
      </c>
      <c r="B53" s="28"/>
      <c r="C53" s="29"/>
      <c r="D53" s="29"/>
      <c r="E53" s="29"/>
      <c r="F53" s="29"/>
      <c r="G53" s="29"/>
      <c r="H53" s="29"/>
      <c r="I53" s="29"/>
      <c r="J53" s="29"/>
      <c r="K53" s="29"/>
      <c r="L53" s="29"/>
      <c r="M53" s="29"/>
      <c r="N53" s="29"/>
      <c r="O53" s="29"/>
      <c r="P53" s="29"/>
      <c r="Q53" s="29"/>
      <c r="R53" s="29"/>
      <c r="S53" s="29"/>
      <c r="T53" s="29"/>
      <c r="U53" s="107" t="s">
        <v>14</v>
      </c>
    </row>
    <row r="54" spans="1:21" ht="11.1" customHeight="1" x14ac:dyDescent="0.15">
      <c r="A54" s="28" t="s">
        <v>41</v>
      </c>
      <c r="B54" s="28"/>
      <c r="C54" s="29"/>
      <c r="D54" s="29"/>
      <c r="E54" s="29"/>
      <c r="F54" s="29"/>
      <c r="G54" s="29"/>
      <c r="H54" s="29"/>
      <c r="I54" s="29"/>
      <c r="J54" s="29"/>
      <c r="K54" s="29"/>
      <c r="L54" s="29"/>
      <c r="M54" s="29"/>
      <c r="N54" s="29"/>
      <c r="O54" s="29"/>
      <c r="P54" s="29"/>
      <c r="Q54" s="29"/>
      <c r="R54" s="29"/>
      <c r="S54" s="29"/>
      <c r="T54" s="29"/>
      <c r="U54" s="29"/>
    </row>
    <row r="55" spans="1:21" ht="11.1" customHeight="1" x14ac:dyDescent="0.15">
      <c r="A55" s="28" t="s">
        <v>40</v>
      </c>
      <c r="B55" s="28"/>
      <c r="C55" s="29"/>
      <c r="D55" s="29"/>
      <c r="E55" s="29"/>
      <c r="F55" s="29"/>
      <c r="G55" s="29"/>
      <c r="H55" s="29"/>
      <c r="I55" s="29"/>
      <c r="J55" s="29"/>
      <c r="K55" s="29"/>
      <c r="L55" s="29"/>
      <c r="M55" s="29"/>
      <c r="N55" s="29"/>
      <c r="O55" s="29"/>
      <c r="P55" s="29"/>
      <c r="Q55" s="29"/>
      <c r="R55" s="29"/>
      <c r="S55" s="29"/>
      <c r="T55" s="29"/>
      <c r="U55" s="29"/>
    </row>
    <row r="56" spans="1:21" ht="11.1" customHeight="1" x14ac:dyDescent="0.15">
      <c r="A56" s="28" t="s">
        <v>44</v>
      </c>
    </row>
  </sheetData>
  <sheetProtection sheet="1" selectLockedCells="1"/>
  <mergeCells count="117">
    <mergeCell ref="A1:U2"/>
    <mergeCell ref="D4:J4"/>
    <mergeCell ref="O4:U4"/>
    <mergeCell ref="D5:F5"/>
    <mergeCell ref="H5:J5"/>
    <mergeCell ref="O5:U5"/>
    <mergeCell ref="O10:R10"/>
    <mergeCell ref="S11:U12"/>
    <mergeCell ref="A13:A14"/>
    <mergeCell ref="B13:B14"/>
    <mergeCell ref="N13:N14"/>
    <mergeCell ref="R13:R14"/>
    <mergeCell ref="S13:U14"/>
    <mergeCell ref="D6:F6"/>
    <mergeCell ref="G6:J6"/>
    <mergeCell ref="S7:U7"/>
    <mergeCell ref="A10:A12"/>
    <mergeCell ref="B10:B12"/>
    <mergeCell ref="C10:C12"/>
    <mergeCell ref="D10:I10"/>
    <mergeCell ref="J10:N10"/>
    <mergeCell ref="S10:U10"/>
    <mergeCell ref="A15:A16"/>
    <mergeCell ref="B15:B16"/>
    <mergeCell ref="N15:N16"/>
    <mergeCell ref="R15:R16"/>
    <mergeCell ref="S15:U16"/>
    <mergeCell ref="A17:A18"/>
    <mergeCell ref="B17:B18"/>
    <mergeCell ref="N17:N18"/>
    <mergeCell ref="R17:R18"/>
    <mergeCell ref="S17:U18"/>
    <mergeCell ref="A19:A20"/>
    <mergeCell ref="B19:B20"/>
    <mergeCell ref="N19:N20"/>
    <mergeCell ref="R19:R20"/>
    <mergeCell ref="S19:U20"/>
    <mergeCell ref="A21:A22"/>
    <mergeCell ref="B21:B22"/>
    <mergeCell ref="N21:N22"/>
    <mergeCell ref="R21:R22"/>
    <mergeCell ref="S21:U22"/>
    <mergeCell ref="A23:A24"/>
    <mergeCell ref="B23:B24"/>
    <mergeCell ref="N23:N24"/>
    <mergeCell ref="R23:R24"/>
    <mergeCell ref="S23:U24"/>
    <mergeCell ref="A25:A26"/>
    <mergeCell ref="B25:B26"/>
    <mergeCell ref="N25:N26"/>
    <mergeCell ref="R25:R26"/>
    <mergeCell ref="S25:U26"/>
    <mergeCell ref="A27:A28"/>
    <mergeCell ref="B27:B28"/>
    <mergeCell ref="N27:N28"/>
    <mergeCell ref="R27:R28"/>
    <mergeCell ref="S27:U28"/>
    <mergeCell ref="A29:A30"/>
    <mergeCell ref="B29:B30"/>
    <mergeCell ref="N29:N30"/>
    <mergeCell ref="R29:R30"/>
    <mergeCell ref="S29:U30"/>
    <mergeCell ref="A31:A32"/>
    <mergeCell ref="B31:B32"/>
    <mergeCell ref="N31:N32"/>
    <mergeCell ref="R31:R32"/>
    <mergeCell ref="S31:U32"/>
    <mergeCell ref="A33:A34"/>
    <mergeCell ref="B33:B34"/>
    <mergeCell ref="N33:N34"/>
    <mergeCell ref="R33:R34"/>
    <mergeCell ref="S33:U34"/>
    <mergeCell ref="A35:A36"/>
    <mergeCell ref="B35:B36"/>
    <mergeCell ref="N35:N36"/>
    <mergeCell ref="R35:R36"/>
    <mergeCell ref="S35:U36"/>
    <mergeCell ref="A37:A38"/>
    <mergeCell ref="B37:B38"/>
    <mergeCell ref="N37:N38"/>
    <mergeCell ref="R37:R38"/>
    <mergeCell ref="S37:U38"/>
    <mergeCell ref="A39:A40"/>
    <mergeCell ref="B39:B40"/>
    <mergeCell ref="N39:N40"/>
    <mergeCell ref="R39:R40"/>
    <mergeCell ref="S39:U40"/>
    <mergeCell ref="A41:A42"/>
    <mergeCell ref="B41:B42"/>
    <mergeCell ref="N41:N42"/>
    <mergeCell ref="R41:R42"/>
    <mergeCell ref="S41:U42"/>
    <mergeCell ref="A43:A44"/>
    <mergeCell ref="B43:B44"/>
    <mergeCell ref="N43:N44"/>
    <mergeCell ref="R43:R44"/>
    <mergeCell ref="S43:U44"/>
    <mergeCell ref="A45:A46"/>
    <mergeCell ref="B45:B46"/>
    <mergeCell ref="N45:N46"/>
    <mergeCell ref="R45:R46"/>
    <mergeCell ref="S45:U46"/>
    <mergeCell ref="A51:A52"/>
    <mergeCell ref="B51:B52"/>
    <mergeCell ref="N51:N52"/>
    <mergeCell ref="R51:R52"/>
    <mergeCell ref="S51:U52"/>
    <mergeCell ref="A47:A48"/>
    <mergeCell ref="B47:B48"/>
    <mergeCell ref="N47:N48"/>
    <mergeCell ref="R47:R48"/>
    <mergeCell ref="S47:U48"/>
    <mergeCell ref="A49:A50"/>
    <mergeCell ref="B49:B50"/>
    <mergeCell ref="N49:N50"/>
    <mergeCell ref="R49:R50"/>
    <mergeCell ref="S49:U50"/>
  </mergeCells>
  <phoneticPr fontId="26"/>
  <dataValidations count="1">
    <dataValidation type="whole" imeMode="off" operator="greaterThanOrEqual" allowBlank="1" showInputMessage="1" showErrorMessage="1" error="数字で入力してください" sqref="G13:H52 D13:E52" xr:uid="{D026CB8C-5A0C-42AA-A66C-A15152F63A09}">
      <formula1>0</formula1>
    </dataValidation>
  </dataValidations>
  <printOptions horizontalCentered="1" verticalCentered="1"/>
  <pageMargins left="0.39370078740157483" right="0.39370078740157483" top="0.39370078740157483" bottom="0.39370078740157483" header="0.31496062992125984" footer="0.31496062992125984"/>
  <pageSetup paperSize="9" orientation="landscape" r:id="rId1"/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CD6D02-6CC9-4BB2-9BD9-E2F9F1E9CE0F}">
  <sheetPr>
    <tabColor theme="7" tint="0.59999389629810485"/>
  </sheetPr>
  <dimension ref="A1:U56"/>
  <sheetViews>
    <sheetView zoomScaleNormal="100" zoomScaleSheetLayoutView="100" workbookViewId="0">
      <selection activeCell="D13" sqref="D13"/>
    </sheetView>
  </sheetViews>
  <sheetFormatPr defaultRowHeight="13.5" x14ac:dyDescent="0.15"/>
  <cols>
    <col min="1" max="1" width="3.625" style="1" customWidth="1"/>
    <col min="2" max="2" width="12.625" style="1" customWidth="1"/>
    <col min="3" max="3" width="5.625" style="1" customWidth="1"/>
    <col min="4" max="21" width="6.625" style="1" customWidth="1"/>
    <col min="22" max="16384" width="9" style="1"/>
  </cols>
  <sheetData>
    <row r="1" spans="1:21" ht="12" customHeight="1" x14ac:dyDescent="0.15">
      <c r="A1" s="185" t="s">
        <v>9</v>
      </c>
      <c r="B1" s="185"/>
      <c r="C1" s="185"/>
      <c r="D1" s="185"/>
      <c r="E1" s="185"/>
      <c r="F1" s="185"/>
      <c r="G1" s="185"/>
      <c r="H1" s="185"/>
      <c r="I1" s="185"/>
      <c r="J1" s="185"/>
      <c r="K1" s="185"/>
      <c r="L1" s="185"/>
      <c r="M1" s="185"/>
      <c r="N1" s="185"/>
      <c r="O1" s="185"/>
      <c r="P1" s="185"/>
      <c r="Q1" s="185"/>
      <c r="R1" s="185"/>
      <c r="S1" s="185"/>
      <c r="T1" s="185"/>
      <c r="U1" s="185"/>
    </row>
    <row r="2" spans="1:21" ht="12" customHeight="1" x14ac:dyDescent="0.15">
      <c r="A2" s="185"/>
      <c r="B2" s="185"/>
      <c r="C2" s="185"/>
      <c r="D2" s="185"/>
      <c r="E2" s="185"/>
      <c r="F2" s="185"/>
      <c r="G2" s="185"/>
      <c r="H2" s="185"/>
      <c r="I2" s="185"/>
      <c r="J2" s="185"/>
      <c r="K2" s="185"/>
      <c r="L2" s="185"/>
      <c r="M2" s="185"/>
      <c r="N2" s="185"/>
      <c r="O2" s="185"/>
      <c r="P2" s="185"/>
      <c r="Q2" s="185"/>
      <c r="R2" s="185"/>
      <c r="S2" s="185"/>
      <c r="T2" s="185"/>
      <c r="U2" s="185"/>
    </row>
    <row r="3" spans="1:21" ht="6" customHeight="1" x14ac:dyDescent="0.15"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3"/>
      <c r="Q3" s="22"/>
      <c r="R3" s="22"/>
      <c r="S3" s="4"/>
      <c r="T3" s="4"/>
      <c r="U3" s="4"/>
    </row>
    <row r="4" spans="1:21" ht="12" customHeight="1" x14ac:dyDescent="0.15">
      <c r="B4" s="26" t="s">
        <v>22</v>
      </c>
      <c r="C4" s="56" t="s">
        <v>8</v>
      </c>
      <c r="D4" s="186" t="str">
        <f>IF('１か月目'!D4="","",'１か月目'!D4)</f>
        <v/>
      </c>
      <c r="E4" s="186"/>
      <c r="F4" s="186"/>
      <c r="G4" s="186"/>
      <c r="H4" s="186"/>
      <c r="I4" s="186"/>
      <c r="J4" s="186"/>
      <c r="K4" s="4"/>
      <c r="O4" s="174" t="str">
        <f>'１か月目'!O4:U4</f>
        <v>委託先名：</v>
      </c>
      <c r="P4" s="175"/>
      <c r="Q4" s="175"/>
      <c r="R4" s="175"/>
      <c r="S4" s="175"/>
      <c r="T4" s="175"/>
      <c r="U4" s="176"/>
    </row>
    <row r="5" spans="1:21" ht="12" customHeight="1" x14ac:dyDescent="0.15">
      <c r="B5" s="27" t="s">
        <v>21</v>
      </c>
      <c r="C5" s="23" t="s">
        <v>8</v>
      </c>
      <c r="D5" s="187" t="str">
        <f>IF('１か月目'!D5="","",'１か月目'!D5)</f>
        <v/>
      </c>
      <c r="E5" s="187"/>
      <c r="F5" s="187"/>
      <c r="G5" s="61" t="s">
        <v>7</v>
      </c>
      <c r="H5" s="187" t="str">
        <f>IF('１か月目'!H5="","",'１か月目'!H5)</f>
        <v/>
      </c>
      <c r="I5" s="187"/>
      <c r="J5" s="187"/>
      <c r="K5" s="4"/>
      <c r="O5" s="113" t="s">
        <v>26</v>
      </c>
      <c r="P5" s="114"/>
      <c r="Q5" s="114"/>
      <c r="R5" s="114"/>
      <c r="S5" s="114"/>
      <c r="T5" s="114"/>
      <c r="U5" s="115"/>
    </row>
    <row r="6" spans="1:21" ht="12" customHeight="1" x14ac:dyDescent="0.15">
      <c r="B6" s="27" t="s">
        <v>30</v>
      </c>
      <c r="C6" s="23" t="s">
        <v>8</v>
      </c>
      <c r="D6" s="154" t="e">
        <f ca="1">IF(MONTH(D5)+(K6-1)&lt;=12,MONTH(D5)+(K6-1),MONTH(D5)+(K6-1)-12)</f>
        <v>#VALUE!</v>
      </c>
      <c r="E6" s="154"/>
      <c r="F6" s="154"/>
      <c r="G6" s="158" t="e">
        <f ca="1">IF(D6="","","("&amp;IF(K6&gt;=10,"","　")&amp;K6&amp;"か月目／"&amp;IF(L6&gt;=10,"","　")&amp;L6&amp;"か月)")</f>
        <v>#VALUE!</v>
      </c>
      <c r="H6" s="158"/>
      <c r="I6" s="158"/>
      <c r="J6" s="158"/>
      <c r="K6" s="15">
        <f ca="1">VALUE(IF(LEFT(RIGHT(CELL("filename",$A$1),LEN(CELL("filename",$A$1))-FIND("か月目",CELL("filename",$A$1))+3),1)="]",MID(RIGHT(CELL("filename",$A$1),LEN(CELL("filename",$A$1))-FIND("か月目",CELL("filename",$A$1))+3),2,1),LEFT(RIGHT(CELL("filename",$A$1),LEN(CELL("filename",$A$1))-FIND("か月目",CELL("filename",$A$1))+3),2)))</f>
        <v>15</v>
      </c>
      <c r="L6" s="14" t="e">
        <f>IF(MONTH(D5)&lt;=MONTH(H5),MONTH(H5)-MONTH(D5)+1,24-MONTH(D5)+1+MONTH(H5))</f>
        <v>#VALUE!</v>
      </c>
      <c r="M6" s="14"/>
      <c r="N6" s="14"/>
      <c r="O6" s="24"/>
      <c r="P6" s="25"/>
      <c r="Q6" s="25"/>
      <c r="R6" s="25"/>
      <c r="S6" s="25"/>
      <c r="T6" s="25"/>
      <c r="U6" s="25"/>
    </row>
    <row r="7" spans="1:21" ht="12" customHeight="1" x14ac:dyDescent="0.15">
      <c r="B7" s="8"/>
      <c r="C7" s="8"/>
      <c r="D7" s="9"/>
      <c r="E7" s="9"/>
      <c r="F7" s="12"/>
      <c r="G7" s="12"/>
      <c r="H7" s="12"/>
      <c r="I7" s="11"/>
      <c r="J7" s="11"/>
      <c r="K7" s="11"/>
      <c r="L7" s="11"/>
      <c r="M7" s="11"/>
      <c r="N7" s="6"/>
      <c r="O7" s="7"/>
      <c r="P7" s="24"/>
      <c r="Q7" s="24"/>
      <c r="R7" s="24"/>
      <c r="S7" s="159" t="s">
        <v>46</v>
      </c>
      <c r="T7" s="160"/>
      <c r="U7" s="161"/>
    </row>
    <row r="8" spans="1:21" ht="3" customHeight="1" x14ac:dyDescent="0.15">
      <c r="B8" s="8"/>
      <c r="C8" s="8"/>
      <c r="D8" s="9"/>
      <c r="E8" s="9"/>
      <c r="F8" s="10"/>
      <c r="G8" s="10"/>
      <c r="H8" s="10"/>
      <c r="I8" s="8"/>
      <c r="J8" s="8"/>
      <c r="K8" s="8"/>
      <c r="L8" s="8"/>
      <c r="M8" s="8"/>
      <c r="N8" s="4"/>
      <c r="R8" s="63"/>
    </row>
    <row r="9" spans="1:21" ht="3" customHeight="1" x14ac:dyDescent="0.15"/>
    <row r="10" spans="1:21" ht="11.1" customHeight="1" x14ac:dyDescent="0.15">
      <c r="A10" s="179" t="s">
        <v>25</v>
      </c>
      <c r="B10" s="179" t="s">
        <v>10</v>
      </c>
      <c r="C10" s="181" t="s">
        <v>11</v>
      </c>
      <c r="D10" s="183" t="s">
        <v>5</v>
      </c>
      <c r="E10" s="179"/>
      <c r="F10" s="179"/>
      <c r="G10" s="179"/>
      <c r="H10" s="179"/>
      <c r="I10" s="181"/>
      <c r="J10" s="133" t="s">
        <v>37</v>
      </c>
      <c r="K10" s="134"/>
      <c r="L10" s="134"/>
      <c r="M10" s="134"/>
      <c r="N10" s="135"/>
      <c r="O10" s="171" t="s">
        <v>18</v>
      </c>
      <c r="P10" s="172"/>
      <c r="Q10" s="172"/>
      <c r="R10" s="173"/>
      <c r="S10" s="130" t="s">
        <v>6</v>
      </c>
      <c r="T10" s="131"/>
      <c r="U10" s="132"/>
    </row>
    <row r="11" spans="1:21" ht="11.1" customHeight="1" x14ac:dyDescent="0.15">
      <c r="A11" s="179"/>
      <c r="B11" s="179"/>
      <c r="C11" s="181"/>
      <c r="D11" s="98" t="s">
        <v>0</v>
      </c>
      <c r="E11" s="99" t="s">
        <v>15</v>
      </c>
      <c r="F11" s="99" t="s">
        <v>1</v>
      </c>
      <c r="G11" s="99" t="s">
        <v>2</v>
      </c>
      <c r="H11" s="99" t="s">
        <v>3</v>
      </c>
      <c r="I11" s="62" t="s">
        <v>4</v>
      </c>
      <c r="J11" s="57" t="s">
        <v>38</v>
      </c>
      <c r="K11" s="59" t="s">
        <v>24</v>
      </c>
      <c r="L11" s="59" t="s">
        <v>39</v>
      </c>
      <c r="M11" s="59" t="s">
        <v>4</v>
      </c>
      <c r="N11" s="96" t="s">
        <v>16</v>
      </c>
      <c r="O11" s="57" t="s">
        <v>17</v>
      </c>
      <c r="P11" s="99" t="s">
        <v>29</v>
      </c>
      <c r="Q11" s="102" t="s">
        <v>4</v>
      </c>
      <c r="R11" s="106"/>
      <c r="S11" s="124" t="s">
        <v>45</v>
      </c>
      <c r="T11" s="125"/>
      <c r="U11" s="126"/>
    </row>
    <row r="12" spans="1:21" ht="11.1" customHeight="1" thickBot="1" x14ac:dyDescent="0.2">
      <c r="A12" s="180"/>
      <c r="B12" s="180"/>
      <c r="C12" s="182"/>
      <c r="D12" s="100" t="s">
        <v>19</v>
      </c>
      <c r="E12" s="101" t="s">
        <v>19</v>
      </c>
      <c r="F12" s="101" t="s">
        <v>20</v>
      </c>
      <c r="G12" s="101" t="s">
        <v>19</v>
      </c>
      <c r="H12" s="101" t="s">
        <v>19</v>
      </c>
      <c r="I12" s="78" t="s">
        <v>35</v>
      </c>
      <c r="J12" s="58" t="s">
        <v>19</v>
      </c>
      <c r="K12" s="60" t="s">
        <v>23</v>
      </c>
      <c r="L12" s="60" t="s">
        <v>19</v>
      </c>
      <c r="M12" s="84" t="s">
        <v>35</v>
      </c>
      <c r="N12" s="97" t="s">
        <v>36</v>
      </c>
      <c r="O12" s="58" t="s">
        <v>19</v>
      </c>
      <c r="P12" s="101" t="s">
        <v>19</v>
      </c>
      <c r="Q12" s="84" t="s">
        <v>35</v>
      </c>
      <c r="R12" s="105" t="s">
        <v>43</v>
      </c>
      <c r="S12" s="127"/>
      <c r="T12" s="128"/>
      <c r="U12" s="129"/>
    </row>
    <row r="13" spans="1:21" ht="9.9499999999999993" customHeight="1" thickTop="1" x14ac:dyDescent="0.15">
      <c r="A13" s="142">
        <v>1</v>
      </c>
      <c r="B13" s="184" t="str">
        <f>IF('１か月目'!B13=0,"",'１か月目'!B13)</f>
        <v>z</v>
      </c>
      <c r="C13" s="17" t="s">
        <v>12</v>
      </c>
      <c r="D13" s="38"/>
      <c r="E13" s="39"/>
      <c r="F13" s="32">
        <f t="shared" ref="F13" si="0">IF($B13="","",(D13-(E13+G13+H13)))</f>
        <v>0</v>
      </c>
      <c r="G13" s="39"/>
      <c r="H13" s="39"/>
      <c r="I13" s="91">
        <f>IF(B13="","",IF((D13-E13)=0,0,ROUNDDOWN(((F13/D13)*100),3)))</f>
        <v>0</v>
      </c>
      <c r="J13" s="93">
        <f>'１か月目'!J13</f>
        <v>0</v>
      </c>
      <c r="K13" s="32">
        <f>IF($B13="","",'14か月目'!K13+(E13+G13+H13))</f>
        <v>0</v>
      </c>
      <c r="L13" s="32">
        <f>IF($B13="","",'14か月目'!L13-D13)</f>
        <v>0</v>
      </c>
      <c r="M13" s="85">
        <f>IF(B13="","",IF((J13-K13)=0,0,ROUNDDOWN((((O13-K13)/J13)*100),3)))</f>
        <v>0</v>
      </c>
      <c r="N13" s="163" t="str">
        <f>IF(B13="","",IF(AND(M13&gt;=80,M14&gt;=80),"可","不可"))</f>
        <v>不可</v>
      </c>
      <c r="O13" s="93">
        <f>'14か月目'!O13+D13</f>
        <v>0</v>
      </c>
      <c r="P13" s="32">
        <f>IF($B13="","",'14か月目'!P13+E13)</f>
        <v>0</v>
      </c>
      <c r="Q13" s="76">
        <f>IF(B13="","",IF(O13-(K13-P13)=0,0,ROUNDDOWN(((O13-K13)/(O13-P13)*100),3)))</f>
        <v>0</v>
      </c>
      <c r="R13" s="136">
        <f>IF(B13="","",IF(Q13+Q14=0,0,ROUNDDOWN((((O13-K13)+(O14-K14))/((O13-P13)+(O14-P14))*100),3)))</f>
        <v>0</v>
      </c>
      <c r="S13" s="167"/>
      <c r="T13" s="165"/>
      <c r="U13" s="166"/>
    </row>
    <row r="14" spans="1:21" ht="9.9499999999999993" customHeight="1" x14ac:dyDescent="0.15">
      <c r="A14" s="143"/>
      <c r="B14" s="178"/>
      <c r="C14" s="18" t="s">
        <v>13</v>
      </c>
      <c r="D14" s="40"/>
      <c r="E14" s="41"/>
      <c r="F14" s="33">
        <f t="shared" ref="F14" si="1">IF($B13="","",(D14-(E14+G14+H14)))</f>
        <v>0</v>
      </c>
      <c r="G14" s="41"/>
      <c r="H14" s="41"/>
      <c r="I14" s="92">
        <f>IF(B13="","",IF((D14-E14)=0,0,ROUNDDOWN(((F14/D14)*100),3)))</f>
        <v>0</v>
      </c>
      <c r="J14" s="94">
        <f>'１か月目'!J14</f>
        <v>0</v>
      </c>
      <c r="K14" s="33">
        <f>IF($B13="","",'14か月目'!K14+(E14+G14+H14))</f>
        <v>0</v>
      </c>
      <c r="L14" s="33">
        <f>IF($B13="","",'14か月目'!L14-D14)</f>
        <v>0</v>
      </c>
      <c r="M14" s="86">
        <f>IF(B13="","",IF((J14-K14)=0,0,ROUNDDOWN((((O14-K14)/J14)*100),3)))</f>
        <v>0</v>
      </c>
      <c r="N14" s="117"/>
      <c r="O14" s="94">
        <f>'14か月目'!O14+D14</f>
        <v>0</v>
      </c>
      <c r="P14" s="33">
        <f>IF($B13="","",'14か月目'!P14+E14)</f>
        <v>0</v>
      </c>
      <c r="Q14" s="77">
        <f>IF(B13="","",IF(O14-(K14-P14)=0,0,ROUNDDOWN(((O14-K14)/(O14-P14)*100),3)))</f>
        <v>0</v>
      </c>
      <c r="R14" s="137"/>
      <c r="S14" s="121"/>
      <c r="T14" s="122"/>
      <c r="U14" s="123"/>
    </row>
    <row r="15" spans="1:21" ht="9.9499999999999993" customHeight="1" x14ac:dyDescent="0.15">
      <c r="A15" s="142">
        <v>2</v>
      </c>
      <c r="B15" s="177" t="str">
        <f>IF('１か月目'!B15=0,"",'１か月目'!B15)</f>
        <v>z</v>
      </c>
      <c r="C15" s="20" t="s">
        <v>12</v>
      </c>
      <c r="D15" s="42">
        <f>IF(B15="",0,D$13)</f>
        <v>0</v>
      </c>
      <c r="E15" s="43"/>
      <c r="F15" s="34">
        <f t="shared" ref="F15" si="2">IF($B15="","",(D15-(E15+G15+H15)))</f>
        <v>0</v>
      </c>
      <c r="G15" s="43"/>
      <c r="H15" s="43"/>
      <c r="I15" s="79">
        <f t="shared" ref="I15" si="3">IF(B15="","",IF((D15-E15)=0,0,ROUNDDOWN(((F15/D15)*100),3)))</f>
        <v>0</v>
      </c>
      <c r="J15" s="95">
        <f>'１か月目'!J15</f>
        <v>0</v>
      </c>
      <c r="K15" s="32">
        <f>IF($B15="","",'14か月目'!K15+(E15+G15+H15))</f>
        <v>0</v>
      </c>
      <c r="L15" s="32">
        <f>IF($B15="","",'14か月目'!L15-D15)</f>
        <v>0</v>
      </c>
      <c r="M15" s="85">
        <f t="shared" ref="M15" si="4">IF(B15="","",IF((J15-K15)=0,0,ROUNDDOWN((((O15-K15)/J15)*100),3)))</f>
        <v>0</v>
      </c>
      <c r="N15" s="116" t="str">
        <f t="shared" ref="N15" si="5">IF(B15="","",IF(AND(M15&gt;=80,M16&gt;=80),"可","不可"))</f>
        <v>不可</v>
      </c>
      <c r="O15" s="95">
        <f>'14か月目'!O15+D15</f>
        <v>0</v>
      </c>
      <c r="P15" s="32">
        <f>IF($B15="","",'14か月目'!P15+E15)</f>
        <v>0</v>
      </c>
      <c r="Q15" s="76">
        <f t="shared" ref="Q15" si="6">IF(B15="","",IF(O15-(K15-P15)=0,0,ROUNDDOWN(((O15-K15)/(O15-P15)*100),3)))</f>
        <v>0</v>
      </c>
      <c r="R15" s="138">
        <f t="shared" ref="R15" si="7">IF(B15="","",IF(Q15+Q16=0,0,ROUNDDOWN((((O15-K15)+(O16-K16))/((O15-P15)+(O16-P16))*100),3)))</f>
        <v>0</v>
      </c>
      <c r="S15" s="118"/>
      <c r="T15" s="119"/>
      <c r="U15" s="120"/>
    </row>
    <row r="16" spans="1:21" ht="9.9499999999999993" customHeight="1" x14ac:dyDescent="0.15">
      <c r="A16" s="143"/>
      <c r="B16" s="178"/>
      <c r="C16" s="109" t="s">
        <v>13</v>
      </c>
      <c r="D16" s="44">
        <f>IF(B15="",0,D$14)</f>
        <v>0</v>
      </c>
      <c r="E16" s="45"/>
      <c r="F16" s="35">
        <f t="shared" ref="F16" si="8">IF($B15="","",(D16-(E16+G16+H16)))</f>
        <v>0</v>
      </c>
      <c r="G16" s="45"/>
      <c r="H16" s="45"/>
      <c r="I16" s="80">
        <f t="shared" ref="I16" si="9">IF(B15="","",IF((D16-E16)=0,0,ROUNDDOWN(((F16/D16)*100),3)))</f>
        <v>0</v>
      </c>
      <c r="J16" s="94">
        <f>'１か月目'!J16</f>
        <v>0</v>
      </c>
      <c r="K16" s="33">
        <f>IF($B15="","",'14か月目'!K16+(E16+G16+H16))</f>
        <v>0</v>
      </c>
      <c r="L16" s="33">
        <f>IF($B15="","",'14か月目'!L16-D16)</f>
        <v>0</v>
      </c>
      <c r="M16" s="87">
        <f t="shared" ref="M16" si="10">IF(B15="","",IF((J16-K16)=0,0,ROUNDDOWN((((O16-K16)/J16)*100),3)))</f>
        <v>0</v>
      </c>
      <c r="N16" s="117"/>
      <c r="O16" s="94">
        <f>'14か月目'!O16+D16</f>
        <v>0</v>
      </c>
      <c r="P16" s="33">
        <f>IF($B15="","",'14か月目'!P16+E16)</f>
        <v>0</v>
      </c>
      <c r="Q16" s="77">
        <f t="shared" ref="Q16" si="11">IF(B15="","",IF(O16-(K16-P16)=0,0,ROUNDDOWN(((O16-K16)/(O16-P16)*100),3)))</f>
        <v>0</v>
      </c>
      <c r="R16" s="139"/>
      <c r="S16" s="121"/>
      <c r="T16" s="122"/>
      <c r="U16" s="123"/>
    </row>
    <row r="17" spans="1:21" ht="9.9499999999999993" customHeight="1" x14ac:dyDescent="0.15">
      <c r="A17" s="142">
        <v>3</v>
      </c>
      <c r="B17" s="177" t="str">
        <f>IF('１か月目'!B17=0,"",'１か月目'!B17)</f>
        <v>z</v>
      </c>
      <c r="C17" s="108" t="s">
        <v>12</v>
      </c>
      <c r="D17" s="46">
        <f>IF(B17="",0,D$13)</f>
        <v>0</v>
      </c>
      <c r="E17" s="47"/>
      <c r="F17" s="36">
        <f t="shared" ref="F17" si="12">IF($B17="","",(D17-(E17+G17+H17)))</f>
        <v>0</v>
      </c>
      <c r="G17" s="47"/>
      <c r="H17" s="47"/>
      <c r="I17" s="81">
        <f t="shared" ref="I17" si="13">IF(B17="","",IF((D17-E17)=0,0,ROUNDDOWN(((F17/D17)*100),3)))</f>
        <v>0</v>
      </c>
      <c r="J17" s="95">
        <f>'１か月目'!J17</f>
        <v>0</v>
      </c>
      <c r="K17" s="32">
        <f>IF($B17="","",'14か月目'!K17+(E17+G17+H17))</f>
        <v>0</v>
      </c>
      <c r="L17" s="32">
        <f>IF($B17="","",'14か月目'!L17-D17)</f>
        <v>0</v>
      </c>
      <c r="M17" s="88">
        <f t="shared" ref="M17" si="14">IF(B17="","",IF((J17-K17)=0,0,ROUNDDOWN((((O17-K17)/J17)*100),3)))</f>
        <v>0</v>
      </c>
      <c r="N17" s="116" t="str">
        <f t="shared" ref="N17" si="15">IF(B17="","",IF(AND(M17&gt;=80,M18&gt;=80),"可","不可"))</f>
        <v>不可</v>
      </c>
      <c r="O17" s="95">
        <f>'14か月目'!O17+D17</f>
        <v>0</v>
      </c>
      <c r="P17" s="32">
        <f>IF($B17="","",'14か月目'!P17+E17)</f>
        <v>0</v>
      </c>
      <c r="Q17" s="76">
        <f t="shared" ref="Q17" si="16">IF(B17="","",IF(O17-(K17-P17)=0,0,ROUNDDOWN(((O17-K17)/(O17-P17)*100),3)))</f>
        <v>0</v>
      </c>
      <c r="R17" s="138">
        <f t="shared" ref="R17" si="17">IF(B17="","",IF(Q17+Q18=0,0,ROUNDDOWN((((O17-K17)+(O18-K18))/((O17-P17)+(O18-P18))*100),3)))</f>
        <v>0</v>
      </c>
      <c r="S17" s="118"/>
      <c r="T17" s="119"/>
      <c r="U17" s="120"/>
    </row>
    <row r="18" spans="1:21" ht="9.9499999999999993" customHeight="1" x14ac:dyDescent="0.15">
      <c r="A18" s="143"/>
      <c r="B18" s="178"/>
      <c r="C18" s="18" t="s">
        <v>13</v>
      </c>
      <c r="D18" s="48">
        <f>IF(B17="",0,D$14)</f>
        <v>0</v>
      </c>
      <c r="E18" s="41"/>
      <c r="F18" s="33">
        <f t="shared" ref="F18" si="18">IF($B17="","",(D18-(E18+G18+H18)))</f>
        <v>0</v>
      </c>
      <c r="G18" s="41"/>
      <c r="H18" s="41"/>
      <c r="I18" s="77">
        <f t="shared" ref="I18" si="19">IF(B17="","",IF((D18-E18)=0,0,ROUNDDOWN(((F18/D18)*100),3)))</f>
        <v>0</v>
      </c>
      <c r="J18" s="94">
        <f>'１か月目'!J18</f>
        <v>0</v>
      </c>
      <c r="K18" s="33">
        <f>IF($B17="","",'14か月目'!K18+(E18+G18+H18))</f>
        <v>0</v>
      </c>
      <c r="L18" s="33">
        <f>IF($B17="","",'14か月目'!L18-D18)</f>
        <v>0</v>
      </c>
      <c r="M18" s="86">
        <f t="shared" ref="M18" si="20">IF(B17="","",IF((J18-K18)=0,0,ROUNDDOWN((((O18-K18)/J18)*100),3)))</f>
        <v>0</v>
      </c>
      <c r="N18" s="117"/>
      <c r="O18" s="94">
        <f>'14か月目'!O18+D18</f>
        <v>0</v>
      </c>
      <c r="P18" s="33">
        <f>IF($B17="","",'14か月目'!P18+E18)</f>
        <v>0</v>
      </c>
      <c r="Q18" s="77">
        <f t="shared" ref="Q18" si="21">IF(B17="","",IF(O18-(K18-P18)=0,0,ROUNDDOWN(((O18-K18)/(O18-P18)*100),3)))</f>
        <v>0</v>
      </c>
      <c r="R18" s="139"/>
      <c r="S18" s="121"/>
      <c r="T18" s="122"/>
      <c r="U18" s="123"/>
    </row>
    <row r="19" spans="1:21" ht="9.9499999999999993" customHeight="1" x14ac:dyDescent="0.15">
      <c r="A19" s="142">
        <v>4</v>
      </c>
      <c r="B19" s="177" t="str">
        <f>IF('１か月目'!B19=0,"",'１か月目'!B19)</f>
        <v/>
      </c>
      <c r="C19" s="20" t="s">
        <v>12</v>
      </c>
      <c r="D19" s="42">
        <f>IF(B19="",0,D$13)</f>
        <v>0</v>
      </c>
      <c r="E19" s="43"/>
      <c r="F19" s="34" t="str">
        <f>IF($B19="","",(D19-(E19+G19+H19)))</f>
        <v/>
      </c>
      <c r="G19" s="43"/>
      <c r="H19" s="43"/>
      <c r="I19" s="79" t="str">
        <f t="shared" ref="I19" si="22">IF(B19="","",IF((D19-E19)=0,0,ROUNDDOWN(((F19/D19)*100),3)))</f>
        <v/>
      </c>
      <c r="J19" s="95" t="str">
        <f>'１か月目'!J19</f>
        <v/>
      </c>
      <c r="K19" s="32" t="str">
        <f>IF($B19="","",'14か月目'!K19+(E19+G19+H19))</f>
        <v/>
      </c>
      <c r="L19" s="32" t="str">
        <f>IF($B19="","",'14か月目'!L19-D19)</f>
        <v/>
      </c>
      <c r="M19" s="85" t="str">
        <f t="shared" ref="M19" si="23">IF(B19="","",IF((J19-K19)=0,0,ROUNDDOWN((((O19-K19)/J19)*100),3)))</f>
        <v/>
      </c>
      <c r="N19" s="116" t="str">
        <f t="shared" ref="N19" si="24">IF(B19="","",IF(AND(M19&gt;=80,M20&gt;=80),"可","不可"))</f>
        <v/>
      </c>
      <c r="O19" s="95">
        <f>'14か月目'!O19+D19</f>
        <v>0</v>
      </c>
      <c r="P19" s="32" t="str">
        <f>IF($B19="","",'14か月目'!P19+E19)</f>
        <v/>
      </c>
      <c r="Q19" s="76" t="str">
        <f t="shared" ref="Q19" si="25">IF(B19="","",IF(O19-(K19-P19)=0,0,ROUNDDOWN(((O19-K19)/(O19-P19)*100),3)))</f>
        <v/>
      </c>
      <c r="R19" s="138" t="str">
        <f t="shared" ref="R19" si="26">IF(B19="","",IF(Q19+Q20=0,0,ROUNDDOWN((((O19-K19)+(O20-K20))/((O19-P19)+(O20-P20))*100),3)))</f>
        <v/>
      </c>
      <c r="S19" s="118"/>
      <c r="T19" s="119"/>
      <c r="U19" s="120"/>
    </row>
    <row r="20" spans="1:21" ht="9.9499999999999993" customHeight="1" x14ac:dyDescent="0.15">
      <c r="A20" s="143"/>
      <c r="B20" s="178"/>
      <c r="C20" s="109" t="s">
        <v>13</v>
      </c>
      <c r="D20" s="44">
        <f>IF(B19="",0,D$14)</f>
        <v>0</v>
      </c>
      <c r="E20" s="45"/>
      <c r="F20" s="35" t="str">
        <f>IF($B19="","",(D20-(E20+G20+H20)))</f>
        <v/>
      </c>
      <c r="G20" s="45"/>
      <c r="H20" s="45"/>
      <c r="I20" s="80" t="str">
        <f t="shared" ref="I20" si="27">IF(B19="","",IF((D20-E20)=0,0,ROUNDDOWN(((F20/D20)*100),3)))</f>
        <v/>
      </c>
      <c r="J20" s="94" t="str">
        <f>'１か月目'!J20</f>
        <v/>
      </c>
      <c r="K20" s="33" t="str">
        <f>IF($B19="","",'14か月目'!K20+(E20+G20+H20))</f>
        <v/>
      </c>
      <c r="L20" s="33" t="str">
        <f>IF($B19="","",'14か月目'!L20-D20)</f>
        <v/>
      </c>
      <c r="M20" s="87" t="str">
        <f t="shared" ref="M20" si="28">IF(B19="","",IF((J20-K20)=0,0,ROUNDDOWN((((O20-K20)/J20)*100),3)))</f>
        <v/>
      </c>
      <c r="N20" s="117"/>
      <c r="O20" s="94">
        <f>'14か月目'!O20+D20</f>
        <v>0</v>
      </c>
      <c r="P20" s="33" t="str">
        <f>IF($B19="","",'14か月目'!P20+E20)</f>
        <v/>
      </c>
      <c r="Q20" s="77" t="str">
        <f t="shared" ref="Q20" si="29">IF(B19="","",IF(O20-(K20-P20)=0,0,ROUNDDOWN(((O20-K20)/(O20-P20)*100),3)))</f>
        <v/>
      </c>
      <c r="R20" s="139"/>
      <c r="S20" s="121"/>
      <c r="T20" s="122"/>
      <c r="U20" s="123"/>
    </row>
    <row r="21" spans="1:21" ht="9.9499999999999993" customHeight="1" x14ac:dyDescent="0.15">
      <c r="A21" s="142">
        <v>5</v>
      </c>
      <c r="B21" s="177" t="str">
        <f>IF('１か月目'!B21=0,"",'１か月目'!B21)</f>
        <v/>
      </c>
      <c r="C21" s="108" t="s">
        <v>12</v>
      </c>
      <c r="D21" s="46">
        <f>IF(B21="",0,D$13)</f>
        <v>0</v>
      </c>
      <c r="E21" s="47"/>
      <c r="F21" s="36" t="str">
        <f t="shared" ref="F21" si="30">IF($B21="","",(D21-(E21+G21+H21)))</f>
        <v/>
      </c>
      <c r="G21" s="47"/>
      <c r="H21" s="47"/>
      <c r="I21" s="81" t="str">
        <f t="shared" ref="I21" si="31">IF(B21="","",IF((D21-E21)=0,0,ROUNDDOWN(((F21/D21)*100),3)))</f>
        <v/>
      </c>
      <c r="J21" s="95" t="str">
        <f>'１か月目'!J21</f>
        <v/>
      </c>
      <c r="K21" s="32" t="str">
        <f>IF($B21="","",'14か月目'!K21+(E21+G21+H21))</f>
        <v/>
      </c>
      <c r="L21" s="32" t="str">
        <f>IF($B21="","",'14か月目'!L21-D21)</f>
        <v/>
      </c>
      <c r="M21" s="88" t="str">
        <f t="shared" ref="M21" si="32">IF(B21="","",IF((J21-K21)=0,0,ROUNDDOWN((((O21-K21)/J21)*100),3)))</f>
        <v/>
      </c>
      <c r="N21" s="116" t="str">
        <f t="shared" ref="N21" si="33">IF(B21="","",IF(AND(M21&gt;=80,M22&gt;=80),"可","不可"))</f>
        <v/>
      </c>
      <c r="O21" s="95">
        <f>'14か月目'!O21+D21</f>
        <v>0</v>
      </c>
      <c r="P21" s="32" t="str">
        <f>IF($B21="","",'14か月目'!P21+E21)</f>
        <v/>
      </c>
      <c r="Q21" s="76" t="str">
        <f t="shared" ref="Q21" si="34">IF(B21="","",IF(O21-(K21-P21)=0,0,ROUNDDOWN(((O21-K21)/(O21-P21)*100),3)))</f>
        <v/>
      </c>
      <c r="R21" s="138" t="str">
        <f t="shared" ref="R21" si="35">IF(B21="","",IF(Q21+Q22=0,0,ROUNDDOWN((((O21-K21)+(O22-K22))/((O21-P21)+(O22-P22))*100),3)))</f>
        <v/>
      </c>
      <c r="S21" s="118"/>
      <c r="T21" s="119"/>
      <c r="U21" s="120"/>
    </row>
    <row r="22" spans="1:21" ht="9.9499999999999993" customHeight="1" x14ac:dyDescent="0.15">
      <c r="A22" s="143"/>
      <c r="B22" s="178"/>
      <c r="C22" s="18" t="s">
        <v>13</v>
      </c>
      <c r="D22" s="48">
        <f>IF(B21="",0,D$14)</f>
        <v>0</v>
      </c>
      <c r="E22" s="41"/>
      <c r="F22" s="33" t="str">
        <f t="shared" ref="F22" si="36">IF($B21="","",(D22-(E22+G22+H22)))</f>
        <v/>
      </c>
      <c r="G22" s="41"/>
      <c r="H22" s="41"/>
      <c r="I22" s="77" t="str">
        <f t="shared" ref="I22" si="37">IF(B21="","",IF((D22-E22)=0,0,ROUNDDOWN(((F22/D22)*100),3)))</f>
        <v/>
      </c>
      <c r="J22" s="94" t="str">
        <f>'１か月目'!J22</f>
        <v/>
      </c>
      <c r="K22" s="33" t="str">
        <f>IF($B21="","",'14か月目'!K22+(E22+G22+H22))</f>
        <v/>
      </c>
      <c r="L22" s="33" t="str">
        <f>IF($B21="","",'14か月目'!L22-D22)</f>
        <v/>
      </c>
      <c r="M22" s="86" t="str">
        <f t="shared" ref="M22" si="38">IF(B21="","",IF((J22-K22)=0,0,ROUNDDOWN((((O22-K22)/J22)*100),3)))</f>
        <v/>
      </c>
      <c r="N22" s="117"/>
      <c r="O22" s="94">
        <f>'14か月目'!O22+D22</f>
        <v>0</v>
      </c>
      <c r="P22" s="33" t="str">
        <f>IF($B21="","",'14か月目'!P22+E22)</f>
        <v/>
      </c>
      <c r="Q22" s="77" t="str">
        <f t="shared" ref="Q22" si="39">IF(B21="","",IF(O22-(K22-P22)=0,0,ROUNDDOWN(((O22-K22)/(O22-P22)*100),3)))</f>
        <v/>
      </c>
      <c r="R22" s="139"/>
      <c r="S22" s="121"/>
      <c r="T22" s="122"/>
      <c r="U22" s="123"/>
    </row>
    <row r="23" spans="1:21" ht="9.9499999999999993" customHeight="1" x14ac:dyDescent="0.15">
      <c r="A23" s="142">
        <v>6</v>
      </c>
      <c r="B23" s="177" t="str">
        <f>IF('１か月目'!B23=0,"",'１か月目'!B23)</f>
        <v/>
      </c>
      <c r="C23" s="20" t="s">
        <v>12</v>
      </c>
      <c r="D23" s="42">
        <f>IF(B23="",0,D$13)</f>
        <v>0</v>
      </c>
      <c r="E23" s="43"/>
      <c r="F23" s="34" t="str">
        <f t="shared" ref="F23" si="40">IF($B23="","",(D23-(E23+G23+H23)))</f>
        <v/>
      </c>
      <c r="G23" s="43"/>
      <c r="H23" s="43"/>
      <c r="I23" s="79" t="str">
        <f t="shared" ref="I23" si="41">IF(B23="","",IF((D23-E23)=0,0,ROUNDDOWN(((F23/D23)*100),3)))</f>
        <v/>
      </c>
      <c r="J23" s="95" t="str">
        <f>'１か月目'!J23</f>
        <v/>
      </c>
      <c r="K23" s="32" t="str">
        <f>IF($B23="","",'14か月目'!K23+(E23+G23+H23))</f>
        <v/>
      </c>
      <c r="L23" s="32" t="str">
        <f>IF($B23="","",'14か月目'!L23-D23)</f>
        <v/>
      </c>
      <c r="M23" s="85" t="str">
        <f t="shared" ref="M23" si="42">IF(B23="","",IF((J23-K23)=0,0,ROUNDDOWN((((O23-K23)/J23)*100),3)))</f>
        <v/>
      </c>
      <c r="N23" s="116" t="str">
        <f t="shared" ref="N23" si="43">IF(B23="","",IF(AND(M23&gt;=80,M24&gt;=80),"可","不可"))</f>
        <v/>
      </c>
      <c r="O23" s="95">
        <f>'14か月目'!O23+D23</f>
        <v>0</v>
      </c>
      <c r="P23" s="32" t="str">
        <f>IF($B23="","",'14か月目'!P23+E23)</f>
        <v/>
      </c>
      <c r="Q23" s="76" t="str">
        <f t="shared" ref="Q23" si="44">IF(B23="","",IF(O23-(K23-P23)=0,0,ROUNDDOWN(((O23-K23)/(O23-P23)*100),3)))</f>
        <v/>
      </c>
      <c r="R23" s="138" t="str">
        <f t="shared" ref="R23" si="45">IF(B23="","",IF(Q23+Q24=0,0,ROUNDDOWN((((O23-K23)+(O24-K24))/((O23-P23)+(O24-P24))*100),3)))</f>
        <v/>
      </c>
      <c r="S23" s="118"/>
      <c r="T23" s="119"/>
      <c r="U23" s="120"/>
    </row>
    <row r="24" spans="1:21" ht="9.9499999999999993" customHeight="1" x14ac:dyDescent="0.15">
      <c r="A24" s="143"/>
      <c r="B24" s="178"/>
      <c r="C24" s="109" t="s">
        <v>13</v>
      </c>
      <c r="D24" s="44">
        <f>IF(B23="",0,D$14)</f>
        <v>0</v>
      </c>
      <c r="E24" s="45"/>
      <c r="F24" s="35" t="str">
        <f t="shared" ref="F24" si="46">IF($B23="","",(D24-(E24+G24+H24)))</f>
        <v/>
      </c>
      <c r="G24" s="45"/>
      <c r="H24" s="45"/>
      <c r="I24" s="80" t="str">
        <f t="shared" ref="I24" si="47">IF(B23="","",IF((D24-E24)=0,0,ROUNDDOWN(((F24/D24)*100),3)))</f>
        <v/>
      </c>
      <c r="J24" s="94" t="str">
        <f>'１か月目'!J24</f>
        <v/>
      </c>
      <c r="K24" s="33" t="str">
        <f>IF($B23="","",'14か月目'!K24+(E24+G24+H24))</f>
        <v/>
      </c>
      <c r="L24" s="33" t="str">
        <f>IF($B23="","",'14か月目'!L24-D24)</f>
        <v/>
      </c>
      <c r="M24" s="87" t="str">
        <f t="shared" ref="M24" si="48">IF(B23="","",IF((J24-K24)=0,0,ROUNDDOWN((((O24-K24)/J24)*100),3)))</f>
        <v/>
      </c>
      <c r="N24" s="117"/>
      <c r="O24" s="94">
        <f>'14か月目'!O24+D24</f>
        <v>0</v>
      </c>
      <c r="P24" s="33" t="str">
        <f>IF($B23="","",'14か月目'!P24+E24)</f>
        <v/>
      </c>
      <c r="Q24" s="77" t="str">
        <f t="shared" ref="Q24" si="49">IF(B23="","",IF(O24-(K24-P24)=0,0,ROUNDDOWN(((O24-K24)/(O24-P24)*100),3)))</f>
        <v/>
      </c>
      <c r="R24" s="139"/>
      <c r="S24" s="121"/>
      <c r="T24" s="122"/>
      <c r="U24" s="123"/>
    </row>
    <row r="25" spans="1:21" ht="9.9499999999999993" customHeight="1" x14ac:dyDescent="0.15">
      <c r="A25" s="142">
        <v>7</v>
      </c>
      <c r="B25" s="177" t="str">
        <f>IF('１か月目'!B25=0,"",'１か月目'!B25)</f>
        <v/>
      </c>
      <c r="C25" s="108" t="s">
        <v>12</v>
      </c>
      <c r="D25" s="46">
        <f>IF(B25="",0,D$13)</f>
        <v>0</v>
      </c>
      <c r="E25" s="47"/>
      <c r="F25" s="36" t="str">
        <f t="shared" ref="F25" si="50">IF($B25="","",(D25-(E25+G25+H25)))</f>
        <v/>
      </c>
      <c r="G25" s="47"/>
      <c r="H25" s="47"/>
      <c r="I25" s="81" t="str">
        <f t="shared" ref="I25" si="51">IF(B25="","",IF((D25-E25)=0,0,ROUNDDOWN(((F25/D25)*100),3)))</f>
        <v/>
      </c>
      <c r="J25" s="95" t="str">
        <f>'１か月目'!J25</f>
        <v/>
      </c>
      <c r="K25" s="32" t="str">
        <f>IF($B25="","",'14か月目'!K25+(E25+G25+H25))</f>
        <v/>
      </c>
      <c r="L25" s="32" t="str">
        <f>IF($B25="","",'14か月目'!L25-D25)</f>
        <v/>
      </c>
      <c r="M25" s="88" t="str">
        <f t="shared" ref="M25" si="52">IF(B25="","",IF((J25-K25)=0,0,ROUNDDOWN((((O25-K25)/J25)*100),3)))</f>
        <v/>
      </c>
      <c r="N25" s="116" t="str">
        <f t="shared" ref="N25" si="53">IF(B25="","",IF(AND(M25&gt;=80,M26&gt;=80),"可","不可"))</f>
        <v/>
      </c>
      <c r="O25" s="95">
        <f>'14か月目'!O25+D25</f>
        <v>0</v>
      </c>
      <c r="P25" s="32" t="str">
        <f>IF($B25="","",'14か月目'!P25+E25)</f>
        <v/>
      </c>
      <c r="Q25" s="76" t="str">
        <f t="shared" ref="Q25" si="54">IF(B25="","",IF(O25-(K25-P25)=0,0,ROUNDDOWN(((O25-K25)/(O25-P25)*100),3)))</f>
        <v/>
      </c>
      <c r="R25" s="138" t="str">
        <f t="shared" ref="R25" si="55">IF(B25="","",IF(Q25+Q26=0,0,ROUNDDOWN((((O25-K25)+(O26-K26))/((O25-P25)+(O26-P26))*100),3)))</f>
        <v/>
      </c>
      <c r="S25" s="118"/>
      <c r="T25" s="119"/>
      <c r="U25" s="120"/>
    </row>
    <row r="26" spans="1:21" ht="9.9499999999999993" customHeight="1" x14ac:dyDescent="0.15">
      <c r="A26" s="143"/>
      <c r="B26" s="178"/>
      <c r="C26" s="18" t="s">
        <v>13</v>
      </c>
      <c r="D26" s="48">
        <f>IF(B25="",0,D$14)</f>
        <v>0</v>
      </c>
      <c r="E26" s="41"/>
      <c r="F26" s="33" t="str">
        <f t="shared" ref="F26" si="56">IF($B25="","",(D26-(E26+G26+H26)))</f>
        <v/>
      </c>
      <c r="G26" s="41"/>
      <c r="H26" s="41"/>
      <c r="I26" s="77" t="str">
        <f t="shared" ref="I26" si="57">IF(B25="","",IF((D26-E26)=0,0,ROUNDDOWN(((F26/D26)*100),3)))</f>
        <v/>
      </c>
      <c r="J26" s="94" t="str">
        <f>'１か月目'!J26</f>
        <v/>
      </c>
      <c r="K26" s="33" t="str">
        <f>IF($B25="","",'14か月目'!K26+(E26+G26+H26))</f>
        <v/>
      </c>
      <c r="L26" s="33" t="str">
        <f>IF($B25="","",'14か月目'!L26-D26)</f>
        <v/>
      </c>
      <c r="M26" s="86" t="str">
        <f t="shared" ref="M26" si="58">IF(B25="","",IF((J26-K26)=0,0,ROUNDDOWN((((O26-K26)/J26)*100),3)))</f>
        <v/>
      </c>
      <c r="N26" s="117"/>
      <c r="O26" s="94">
        <f>'14か月目'!O26+D26</f>
        <v>0</v>
      </c>
      <c r="P26" s="33" t="str">
        <f>IF($B25="","",'14か月目'!P26+E26)</f>
        <v/>
      </c>
      <c r="Q26" s="77" t="str">
        <f t="shared" ref="Q26" si="59">IF(B25="","",IF(O26-(K26-P26)=0,0,ROUNDDOWN(((O26-K26)/(O26-P26)*100),3)))</f>
        <v/>
      </c>
      <c r="R26" s="139"/>
      <c r="S26" s="121"/>
      <c r="T26" s="122"/>
      <c r="U26" s="123"/>
    </row>
    <row r="27" spans="1:21" ht="9.9499999999999993" customHeight="1" x14ac:dyDescent="0.15">
      <c r="A27" s="142">
        <v>8</v>
      </c>
      <c r="B27" s="177" t="str">
        <f>IF('１か月目'!B27=0,"",'１か月目'!B27)</f>
        <v/>
      </c>
      <c r="C27" s="20" t="s">
        <v>12</v>
      </c>
      <c r="D27" s="42">
        <f>IF(B27="",0,D$13)</f>
        <v>0</v>
      </c>
      <c r="E27" s="43"/>
      <c r="F27" s="34" t="str">
        <f t="shared" ref="F27" si="60">IF($B27="","",(D27-(E27+G27+H27)))</f>
        <v/>
      </c>
      <c r="G27" s="43"/>
      <c r="H27" s="43"/>
      <c r="I27" s="79" t="str">
        <f t="shared" ref="I27" si="61">IF(B27="","",IF((D27-E27)=0,0,ROUNDDOWN(((F27/D27)*100),3)))</f>
        <v/>
      </c>
      <c r="J27" s="95" t="str">
        <f>'１か月目'!J27</f>
        <v/>
      </c>
      <c r="K27" s="32" t="str">
        <f>IF($B27="","",'14か月目'!K27+(E27+G27+H27))</f>
        <v/>
      </c>
      <c r="L27" s="32" t="str">
        <f>IF($B27="","",'14か月目'!L27-D27)</f>
        <v/>
      </c>
      <c r="M27" s="85" t="str">
        <f t="shared" ref="M27" si="62">IF(B27="","",IF((J27-K27)=0,0,ROUNDDOWN((((O27-K27)/J27)*100),3)))</f>
        <v/>
      </c>
      <c r="N27" s="116" t="str">
        <f t="shared" ref="N27" si="63">IF(B27="","",IF(AND(M27&gt;=80,M28&gt;=80),"可","不可"))</f>
        <v/>
      </c>
      <c r="O27" s="95">
        <f>'14か月目'!O27+D27</f>
        <v>0</v>
      </c>
      <c r="P27" s="32" t="str">
        <f>IF($B27="","",'14か月目'!P27+E27)</f>
        <v/>
      </c>
      <c r="Q27" s="76" t="str">
        <f t="shared" ref="Q27" si="64">IF(B27="","",IF(O27-(K27-P27)=0,0,ROUNDDOWN(((O27-K27)/(O27-P27)*100),3)))</f>
        <v/>
      </c>
      <c r="R27" s="138" t="str">
        <f t="shared" ref="R27" si="65">IF(B27="","",IF(Q27+Q28=0,0,ROUNDDOWN((((O27-K27)+(O28-K28))/((O27-P27)+(O28-P28))*100),3)))</f>
        <v/>
      </c>
      <c r="S27" s="118"/>
      <c r="T27" s="119"/>
      <c r="U27" s="120"/>
    </row>
    <row r="28" spans="1:21" ht="9.9499999999999993" customHeight="1" x14ac:dyDescent="0.15">
      <c r="A28" s="143"/>
      <c r="B28" s="178"/>
      <c r="C28" s="109" t="s">
        <v>13</v>
      </c>
      <c r="D28" s="44">
        <f>IF(B27="",0,D$14)</f>
        <v>0</v>
      </c>
      <c r="E28" s="45"/>
      <c r="F28" s="35" t="str">
        <f t="shared" ref="F28" si="66">IF($B27="","",(D28-(E28+G28+H28)))</f>
        <v/>
      </c>
      <c r="G28" s="45"/>
      <c r="H28" s="45"/>
      <c r="I28" s="80" t="str">
        <f t="shared" ref="I28" si="67">IF(B27="","",IF((D28-E28)=0,0,ROUNDDOWN(((F28/D28)*100),3)))</f>
        <v/>
      </c>
      <c r="J28" s="94" t="str">
        <f>'１か月目'!J28</f>
        <v/>
      </c>
      <c r="K28" s="33" t="str">
        <f>IF($B27="","",'14か月目'!K28+(E28+G28+H28))</f>
        <v/>
      </c>
      <c r="L28" s="33" t="str">
        <f>IF($B27="","",'14か月目'!L28-D28)</f>
        <v/>
      </c>
      <c r="M28" s="87" t="str">
        <f t="shared" ref="M28" si="68">IF(B27="","",IF((J28-K28)=0,0,ROUNDDOWN((((O28-K28)/J28)*100),3)))</f>
        <v/>
      </c>
      <c r="N28" s="117"/>
      <c r="O28" s="94">
        <f>'14か月目'!O28+D28</f>
        <v>0</v>
      </c>
      <c r="P28" s="33" t="str">
        <f>IF($B27="","",'14か月目'!P28+E28)</f>
        <v/>
      </c>
      <c r="Q28" s="77" t="str">
        <f t="shared" ref="Q28" si="69">IF(B27="","",IF(O28-(K28-P28)=0,0,ROUNDDOWN(((O28-K28)/(O28-P28)*100),3)))</f>
        <v/>
      </c>
      <c r="R28" s="139"/>
      <c r="S28" s="121"/>
      <c r="T28" s="122"/>
      <c r="U28" s="123"/>
    </row>
    <row r="29" spans="1:21" ht="9.9499999999999993" customHeight="1" x14ac:dyDescent="0.15">
      <c r="A29" s="142">
        <v>9</v>
      </c>
      <c r="B29" s="177" t="str">
        <f>IF('１か月目'!B29=0,"",'１か月目'!B29)</f>
        <v/>
      </c>
      <c r="C29" s="108" t="s">
        <v>12</v>
      </c>
      <c r="D29" s="46">
        <f>IF(B29="",0,D$13)</f>
        <v>0</v>
      </c>
      <c r="E29" s="47"/>
      <c r="F29" s="36" t="str">
        <f t="shared" ref="F29" si="70">IF($B29="","",(D29-(E29+G29+H29)))</f>
        <v/>
      </c>
      <c r="G29" s="47"/>
      <c r="H29" s="47"/>
      <c r="I29" s="81" t="str">
        <f t="shared" ref="I29" si="71">IF(B29="","",IF((D29-E29)=0,0,ROUNDDOWN(((F29/D29)*100),3)))</f>
        <v/>
      </c>
      <c r="J29" s="95" t="str">
        <f>'１か月目'!J29</f>
        <v/>
      </c>
      <c r="K29" s="32" t="str">
        <f>IF($B29="","",'14か月目'!K29+(E29+G29+H29))</f>
        <v/>
      </c>
      <c r="L29" s="32" t="str">
        <f>IF($B29="","",'14か月目'!L29-D29)</f>
        <v/>
      </c>
      <c r="M29" s="88" t="str">
        <f t="shared" ref="M29" si="72">IF(B29="","",IF((J29-K29)=0,0,ROUNDDOWN((((O29-K29)/J29)*100),3)))</f>
        <v/>
      </c>
      <c r="N29" s="116" t="str">
        <f t="shared" ref="N29" si="73">IF(B29="","",IF(AND(M29&gt;=80,M30&gt;=80),"可","不可"))</f>
        <v/>
      </c>
      <c r="O29" s="95">
        <f>'14か月目'!O29+D29</f>
        <v>0</v>
      </c>
      <c r="P29" s="32" t="str">
        <f>IF($B29="","",'14か月目'!P29+E29)</f>
        <v/>
      </c>
      <c r="Q29" s="76" t="str">
        <f t="shared" ref="Q29" si="74">IF(B29="","",IF(O29-(K29-P29)=0,0,ROUNDDOWN(((O29-K29)/(O29-P29)*100),3)))</f>
        <v/>
      </c>
      <c r="R29" s="138" t="str">
        <f t="shared" ref="R29" si="75">IF(B29="","",IF(Q29+Q30=0,0,ROUNDDOWN((((O29-K29)+(O30-K30))/((O29-P29)+(O30-P30))*100),3)))</f>
        <v/>
      </c>
      <c r="S29" s="118"/>
      <c r="T29" s="119"/>
      <c r="U29" s="120"/>
    </row>
    <row r="30" spans="1:21" ht="9.9499999999999993" customHeight="1" x14ac:dyDescent="0.15">
      <c r="A30" s="143"/>
      <c r="B30" s="178"/>
      <c r="C30" s="18" t="s">
        <v>13</v>
      </c>
      <c r="D30" s="48">
        <f>IF(B29="",0,D$14)</f>
        <v>0</v>
      </c>
      <c r="E30" s="41"/>
      <c r="F30" s="33" t="str">
        <f t="shared" ref="F30" si="76">IF($B29="","",(D30-(E30+G30+H30)))</f>
        <v/>
      </c>
      <c r="G30" s="41"/>
      <c r="H30" s="41"/>
      <c r="I30" s="77" t="str">
        <f t="shared" ref="I30" si="77">IF(B29="","",IF((D30-E30)=0,0,ROUNDDOWN(((F30/D30)*100),3)))</f>
        <v/>
      </c>
      <c r="J30" s="94" t="str">
        <f>'１か月目'!J30</f>
        <v/>
      </c>
      <c r="K30" s="33" t="str">
        <f>IF($B29="","",'14か月目'!K30+(E30+G30+H30))</f>
        <v/>
      </c>
      <c r="L30" s="33" t="str">
        <f>IF($B29="","",'14か月目'!L30-D30)</f>
        <v/>
      </c>
      <c r="M30" s="86" t="str">
        <f t="shared" ref="M30" si="78">IF(B29="","",IF((J30-K30)=0,0,ROUNDDOWN((((O30-K30)/J30)*100),3)))</f>
        <v/>
      </c>
      <c r="N30" s="117"/>
      <c r="O30" s="94">
        <f>'14か月目'!O30+D30</f>
        <v>0</v>
      </c>
      <c r="P30" s="33" t="str">
        <f>IF($B29="","",'14か月目'!P30+E30)</f>
        <v/>
      </c>
      <c r="Q30" s="77" t="str">
        <f t="shared" ref="Q30" si="79">IF(B29="","",IF(O30-(K30-P30)=0,0,ROUNDDOWN(((O30-K30)/(O30-P30)*100),3)))</f>
        <v/>
      </c>
      <c r="R30" s="139"/>
      <c r="S30" s="121"/>
      <c r="T30" s="122"/>
      <c r="U30" s="123"/>
    </row>
    <row r="31" spans="1:21" ht="9.9499999999999993" customHeight="1" x14ac:dyDescent="0.15">
      <c r="A31" s="142">
        <v>10</v>
      </c>
      <c r="B31" s="177" t="str">
        <f>IF('１か月目'!B31=0,"",'１か月目'!B31)</f>
        <v/>
      </c>
      <c r="C31" s="20" t="s">
        <v>12</v>
      </c>
      <c r="D31" s="42">
        <f>IF(B31="",0,D$13)</f>
        <v>0</v>
      </c>
      <c r="E31" s="43"/>
      <c r="F31" s="34" t="str">
        <f t="shared" ref="F31" si="80">IF($B31="","",(D31-(E31+G31+H31)))</f>
        <v/>
      </c>
      <c r="G31" s="43"/>
      <c r="H31" s="43"/>
      <c r="I31" s="79" t="str">
        <f t="shared" ref="I31" si="81">IF(B31="","",IF((D31-E31)=0,0,ROUNDDOWN(((F31/D31)*100),3)))</f>
        <v/>
      </c>
      <c r="J31" s="95" t="str">
        <f>'１か月目'!J31</f>
        <v/>
      </c>
      <c r="K31" s="32" t="str">
        <f>IF($B31="","",'14か月目'!K31+(E31+G31+H31))</f>
        <v/>
      </c>
      <c r="L31" s="32" t="str">
        <f>IF($B31="","",'14か月目'!L31-D31)</f>
        <v/>
      </c>
      <c r="M31" s="85" t="str">
        <f t="shared" ref="M31" si="82">IF(B31="","",IF((J31-K31)=0,0,ROUNDDOWN((((O31-K31)/J31)*100),3)))</f>
        <v/>
      </c>
      <c r="N31" s="116" t="str">
        <f t="shared" ref="N31" si="83">IF(B31="","",IF(AND(M31&gt;=80,M32&gt;=80),"可","不可"))</f>
        <v/>
      </c>
      <c r="O31" s="95">
        <f>'14か月目'!O31+D31</f>
        <v>0</v>
      </c>
      <c r="P31" s="32" t="str">
        <f>IF($B31="","",'14か月目'!P31+E31)</f>
        <v/>
      </c>
      <c r="Q31" s="76" t="str">
        <f t="shared" ref="Q31" si="84">IF(B31="","",IF(O31-(K31-P31)=0,0,ROUNDDOWN(((O31-K31)/(O31-P31)*100),3)))</f>
        <v/>
      </c>
      <c r="R31" s="138" t="str">
        <f t="shared" ref="R31" si="85">IF(B31="","",IF(Q31+Q32=0,0,ROUNDDOWN((((O31-K31)+(O32-K32))/((O31-P31)+(O32-P32))*100),3)))</f>
        <v/>
      </c>
      <c r="S31" s="118"/>
      <c r="T31" s="119"/>
      <c r="U31" s="120"/>
    </row>
    <row r="32" spans="1:21" ht="9.9499999999999993" customHeight="1" x14ac:dyDescent="0.15">
      <c r="A32" s="143"/>
      <c r="B32" s="178"/>
      <c r="C32" s="109" t="s">
        <v>13</v>
      </c>
      <c r="D32" s="44">
        <f>IF(B31="",0,D$14)</f>
        <v>0</v>
      </c>
      <c r="E32" s="45"/>
      <c r="F32" s="35" t="str">
        <f t="shared" ref="F32" si="86">IF($B31="","",(D32-(E32+G32+H32)))</f>
        <v/>
      </c>
      <c r="G32" s="45"/>
      <c r="H32" s="45"/>
      <c r="I32" s="80" t="str">
        <f t="shared" ref="I32" si="87">IF(B31="","",IF((D32-E32)=0,0,ROUNDDOWN(((F32/D32)*100),3)))</f>
        <v/>
      </c>
      <c r="J32" s="94" t="str">
        <f>'１か月目'!J32</f>
        <v/>
      </c>
      <c r="K32" s="33" t="str">
        <f>IF($B31="","",'14か月目'!K32+(E32+G32+H32))</f>
        <v/>
      </c>
      <c r="L32" s="33" t="str">
        <f>IF($B31="","",'14か月目'!L32-D32)</f>
        <v/>
      </c>
      <c r="M32" s="87" t="str">
        <f t="shared" ref="M32" si="88">IF(B31="","",IF((J32-K32)=0,0,ROUNDDOWN((((O32-K32)/J32)*100),3)))</f>
        <v/>
      </c>
      <c r="N32" s="117"/>
      <c r="O32" s="94">
        <f>'14か月目'!O32+D32</f>
        <v>0</v>
      </c>
      <c r="P32" s="33" t="str">
        <f>IF($B31="","",'14か月目'!P32+E32)</f>
        <v/>
      </c>
      <c r="Q32" s="77" t="str">
        <f t="shared" ref="Q32" si="89">IF(B31="","",IF(O32-(K32-P32)=0,0,ROUNDDOWN(((O32-K32)/(O32-P32)*100),3)))</f>
        <v/>
      </c>
      <c r="R32" s="139"/>
      <c r="S32" s="121"/>
      <c r="T32" s="122"/>
      <c r="U32" s="123"/>
    </row>
    <row r="33" spans="1:21" ht="9.9499999999999993" customHeight="1" x14ac:dyDescent="0.15">
      <c r="A33" s="142">
        <v>11</v>
      </c>
      <c r="B33" s="177" t="str">
        <f>IF('１か月目'!B33=0,"",'１か月目'!B33)</f>
        <v/>
      </c>
      <c r="C33" s="108" t="s">
        <v>12</v>
      </c>
      <c r="D33" s="46">
        <f>IF(B33="",0,D$13)</f>
        <v>0</v>
      </c>
      <c r="E33" s="47"/>
      <c r="F33" s="36" t="str">
        <f t="shared" ref="F33" si="90">IF($B33="","",(D33-(E33+G33+H33)))</f>
        <v/>
      </c>
      <c r="G33" s="47"/>
      <c r="H33" s="47"/>
      <c r="I33" s="81" t="str">
        <f t="shared" ref="I33" si="91">IF(B33="","",IF((D33-E33)=0,0,ROUNDDOWN(((F33/D33)*100),3)))</f>
        <v/>
      </c>
      <c r="J33" s="95" t="str">
        <f>'１か月目'!J33</f>
        <v/>
      </c>
      <c r="K33" s="32" t="str">
        <f>IF($B33="","",'14か月目'!K33+(E33+G33+H33))</f>
        <v/>
      </c>
      <c r="L33" s="32" t="str">
        <f>IF($B33="","",'14か月目'!L33-D33)</f>
        <v/>
      </c>
      <c r="M33" s="88" t="str">
        <f t="shared" ref="M33" si="92">IF(B33="","",IF((J33-K33)=0,0,ROUNDDOWN((((O33-K33)/J33)*100),3)))</f>
        <v/>
      </c>
      <c r="N33" s="116" t="str">
        <f t="shared" ref="N33" si="93">IF(B33="","",IF(AND(M33&gt;=80,M34&gt;=80),"可","不可"))</f>
        <v/>
      </c>
      <c r="O33" s="95">
        <f>'14か月目'!O33+D33</f>
        <v>0</v>
      </c>
      <c r="P33" s="32" t="str">
        <f>IF($B33="","",'14か月目'!P33+E33)</f>
        <v/>
      </c>
      <c r="Q33" s="76" t="str">
        <f t="shared" ref="Q33" si="94">IF(B33="","",IF(O33-(K33-P33)=0,0,ROUNDDOWN(((O33-K33)/(O33-P33)*100),3)))</f>
        <v/>
      </c>
      <c r="R33" s="138" t="str">
        <f t="shared" ref="R33" si="95">IF(B33="","",IF(Q33+Q34=0,0,ROUNDDOWN((((O33-K33)+(O34-K34))/((O33-P33)+(O34-P34))*100),3)))</f>
        <v/>
      </c>
      <c r="S33" s="118"/>
      <c r="T33" s="119"/>
      <c r="U33" s="120"/>
    </row>
    <row r="34" spans="1:21" ht="9.9499999999999993" customHeight="1" x14ac:dyDescent="0.15">
      <c r="A34" s="143"/>
      <c r="B34" s="178"/>
      <c r="C34" s="18" t="s">
        <v>13</v>
      </c>
      <c r="D34" s="48">
        <f>IF(B33="",0,D$14)</f>
        <v>0</v>
      </c>
      <c r="E34" s="41"/>
      <c r="F34" s="33" t="str">
        <f t="shared" ref="F34" si="96">IF($B33="","",(D34-(E34+G34+H34)))</f>
        <v/>
      </c>
      <c r="G34" s="41"/>
      <c r="H34" s="41"/>
      <c r="I34" s="77" t="str">
        <f t="shared" ref="I34" si="97">IF(B33="","",IF((D34-E34)=0,0,ROUNDDOWN(((F34/D34)*100),3)))</f>
        <v/>
      </c>
      <c r="J34" s="94" t="str">
        <f>'１か月目'!J34</f>
        <v/>
      </c>
      <c r="K34" s="33" t="str">
        <f>IF($B33="","",'14か月目'!K34+(E34+G34+H34))</f>
        <v/>
      </c>
      <c r="L34" s="33" t="str">
        <f>IF($B33="","",'14か月目'!L34-D34)</f>
        <v/>
      </c>
      <c r="M34" s="86" t="str">
        <f t="shared" ref="M34" si="98">IF(B33="","",IF((J34-K34)=0,0,ROUNDDOWN((((O34-K34)/J34)*100),3)))</f>
        <v/>
      </c>
      <c r="N34" s="117"/>
      <c r="O34" s="94">
        <f>'14か月目'!O34+D34</f>
        <v>0</v>
      </c>
      <c r="P34" s="33" t="str">
        <f>IF($B33="","",'14か月目'!P34+E34)</f>
        <v/>
      </c>
      <c r="Q34" s="77" t="str">
        <f t="shared" ref="Q34" si="99">IF(B33="","",IF(O34-(K34-P34)=0,0,ROUNDDOWN(((O34-K34)/(O34-P34)*100),3)))</f>
        <v/>
      </c>
      <c r="R34" s="139"/>
      <c r="S34" s="121"/>
      <c r="T34" s="122"/>
      <c r="U34" s="123"/>
    </row>
    <row r="35" spans="1:21" ht="9.9499999999999993" customHeight="1" x14ac:dyDescent="0.15">
      <c r="A35" s="142">
        <v>12</v>
      </c>
      <c r="B35" s="177" t="str">
        <f>IF('１か月目'!B35=0,"",'１か月目'!B35)</f>
        <v/>
      </c>
      <c r="C35" s="20" t="s">
        <v>12</v>
      </c>
      <c r="D35" s="42">
        <f>IF(B35="",0,D$13)</f>
        <v>0</v>
      </c>
      <c r="E35" s="43"/>
      <c r="F35" s="34" t="str">
        <f t="shared" ref="F35" si="100">IF($B35="","",(D35-(E35+G35+H35)))</f>
        <v/>
      </c>
      <c r="G35" s="43"/>
      <c r="H35" s="43"/>
      <c r="I35" s="79" t="str">
        <f t="shared" ref="I35" si="101">IF(B35="","",IF((D35-E35)=0,0,ROUNDDOWN(((F35/D35)*100),3)))</f>
        <v/>
      </c>
      <c r="J35" s="95" t="str">
        <f>'１か月目'!J35</f>
        <v/>
      </c>
      <c r="K35" s="32" t="str">
        <f>IF($B35="","",'14か月目'!K35+(E35+G35+H35))</f>
        <v/>
      </c>
      <c r="L35" s="32" t="str">
        <f>IF($B35="","",'14か月目'!L35-D35)</f>
        <v/>
      </c>
      <c r="M35" s="85" t="str">
        <f t="shared" ref="M35" si="102">IF(B35="","",IF((J35-K35)=0,0,ROUNDDOWN((((O35-K35)/J35)*100),3)))</f>
        <v/>
      </c>
      <c r="N35" s="116" t="str">
        <f t="shared" ref="N35" si="103">IF(B35="","",IF(AND(M35&gt;=80,M36&gt;=80),"可","不可"))</f>
        <v/>
      </c>
      <c r="O35" s="95">
        <f>'14か月目'!O35+D35</f>
        <v>0</v>
      </c>
      <c r="P35" s="32" t="str">
        <f>IF($B35="","",'14か月目'!P35+E35)</f>
        <v/>
      </c>
      <c r="Q35" s="76" t="str">
        <f t="shared" ref="Q35" si="104">IF(B35="","",IF(O35-(K35-P35)=0,0,ROUNDDOWN(((O35-K35)/(O35-P35)*100),3)))</f>
        <v/>
      </c>
      <c r="R35" s="138" t="str">
        <f t="shared" ref="R35" si="105">IF(B35="","",IF(Q35+Q36=0,0,ROUNDDOWN((((O35-K35)+(O36-K36))/((O35-P35)+(O36-P36))*100),3)))</f>
        <v/>
      </c>
      <c r="S35" s="118"/>
      <c r="T35" s="119"/>
      <c r="U35" s="120"/>
    </row>
    <row r="36" spans="1:21" ht="9.9499999999999993" customHeight="1" x14ac:dyDescent="0.15">
      <c r="A36" s="143"/>
      <c r="B36" s="178"/>
      <c r="C36" s="109" t="s">
        <v>13</v>
      </c>
      <c r="D36" s="44">
        <f>IF(B35="",0,D$14)</f>
        <v>0</v>
      </c>
      <c r="E36" s="45"/>
      <c r="F36" s="35" t="str">
        <f t="shared" ref="F36" si="106">IF($B35="","",(D36-(E36+G36+H36)))</f>
        <v/>
      </c>
      <c r="G36" s="45"/>
      <c r="H36" s="45"/>
      <c r="I36" s="80" t="str">
        <f t="shared" ref="I36" si="107">IF(B35="","",IF((D36-E36)=0,0,ROUNDDOWN(((F36/D36)*100),3)))</f>
        <v/>
      </c>
      <c r="J36" s="94" t="str">
        <f>'１か月目'!J36</f>
        <v/>
      </c>
      <c r="K36" s="33" t="str">
        <f>IF($B35="","",'14か月目'!K36+(E36+G36+H36))</f>
        <v/>
      </c>
      <c r="L36" s="33" t="str">
        <f>IF($B35="","",'14か月目'!L36-D36)</f>
        <v/>
      </c>
      <c r="M36" s="87" t="str">
        <f t="shared" ref="M36" si="108">IF(B35="","",IF((J36-K36)=0,0,ROUNDDOWN((((O36-K36)/J36)*100),3)))</f>
        <v/>
      </c>
      <c r="N36" s="117"/>
      <c r="O36" s="94">
        <f>'14か月目'!O36+D36</f>
        <v>0</v>
      </c>
      <c r="P36" s="33" t="str">
        <f>IF($B35="","",'14か月目'!P36+E36)</f>
        <v/>
      </c>
      <c r="Q36" s="77" t="str">
        <f t="shared" ref="Q36" si="109">IF(B35="","",IF(O36-(K36-P36)=0,0,ROUNDDOWN(((O36-K36)/(O36-P36)*100),3)))</f>
        <v/>
      </c>
      <c r="R36" s="139"/>
      <c r="S36" s="121"/>
      <c r="T36" s="122"/>
      <c r="U36" s="123"/>
    </row>
    <row r="37" spans="1:21" ht="9.9499999999999993" customHeight="1" x14ac:dyDescent="0.15">
      <c r="A37" s="142">
        <v>13</v>
      </c>
      <c r="B37" s="177" t="str">
        <f>IF('１か月目'!B37=0,"",'１か月目'!B37)</f>
        <v/>
      </c>
      <c r="C37" s="108" t="s">
        <v>12</v>
      </c>
      <c r="D37" s="46">
        <f>IF(B37="",0,D$13)</f>
        <v>0</v>
      </c>
      <c r="E37" s="47"/>
      <c r="F37" s="36" t="str">
        <f t="shared" ref="F37" si="110">IF($B37="","",(D37-(E37+G37+H37)))</f>
        <v/>
      </c>
      <c r="G37" s="47"/>
      <c r="H37" s="47"/>
      <c r="I37" s="81" t="str">
        <f t="shared" ref="I37" si="111">IF(B37="","",IF((D37-E37)=0,0,ROUNDDOWN(((F37/D37)*100),3)))</f>
        <v/>
      </c>
      <c r="J37" s="95" t="str">
        <f>'１か月目'!J37</f>
        <v/>
      </c>
      <c r="K37" s="32" t="str">
        <f>IF($B37="","",'14か月目'!K37+(E37+G37+H37))</f>
        <v/>
      </c>
      <c r="L37" s="32" t="str">
        <f>IF($B37="","",'14か月目'!L37-D37)</f>
        <v/>
      </c>
      <c r="M37" s="88" t="str">
        <f t="shared" ref="M37" si="112">IF(B37="","",IF((J37-K37)=0,0,ROUNDDOWN((((O37-K37)/J37)*100),3)))</f>
        <v/>
      </c>
      <c r="N37" s="116" t="str">
        <f t="shared" ref="N37" si="113">IF(B37="","",IF(AND(M37&gt;=80,M38&gt;=80),"可","不可"))</f>
        <v/>
      </c>
      <c r="O37" s="95">
        <f>'14か月目'!O37+D37</f>
        <v>0</v>
      </c>
      <c r="P37" s="32" t="str">
        <f>IF($B37="","",'14か月目'!P37+E37)</f>
        <v/>
      </c>
      <c r="Q37" s="76" t="str">
        <f t="shared" ref="Q37" si="114">IF(B37="","",IF(O37-(K37-P37)=0,0,ROUNDDOWN(((O37-K37)/(O37-P37)*100),3)))</f>
        <v/>
      </c>
      <c r="R37" s="138" t="str">
        <f t="shared" ref="R37" si="115">IF(B37="","",IF(Q37+Q38=0,0,ROUNDDOWN((((O37-K37)+(O38-K38))/((O37-P37)+(O38-P38))*100),3)))</f>
        <v/>
      </c>
      <c r="S37" s="118"/>
      <c r="T37" s="119"/>
      <c r="U37" s="120"/>
    </row>
    <row r="38" spans="1:21" ht="9.9499999999999993" customHeight="1" x14ac:dyDescent="0.15">
      <c r="A38" s="143"/>
      <c r="B38" s="178"/>
      <c r="C38" s="18" t="s">
        <v>13</v>
      </c>
      <c r="D38" s="48">
        <f>IF(B37="",0,D$14)</f>
        <v>0</v>
      </c>
      <c r="E38" s="41"/>
      <c r="F38" s="33" t="str">
        <f t="shared" ref="F38" si="116">IF($B37="","",(D38-(E38+G38+H38)))</f>
        <v/>
      </c>
      <c r="G38" s="41"/>
      <c r="H38" s="41"/>
      <c r="I38" s="77" t="str">
        <f t="shared" ref="I38" si="117">IF(B37="","",IF((D38-E38)=0,0,ROUNDDOWN(((F38/D38)*100),3)))</f>
        <v/>
      </c>
      <c r="J38" s="94" t="str">
        <f>'１か月目'!J38</f>
        <v/>
      </c>
      <c r="K38" s="33" t="str">
        <f>IF($B37="","",'14か月目'!K38+(E38+G38+H38))</f>
        <v/>
      </c>
      <c r="L38" s="33" t="str">
        <f>IF($B37="","",'14か月目'!L38-D38)</f>
        <v/>
      </c>
      <c r="M38" s="86" t="str">
        <f t="shared" ref="M38" si="118">IF(B37="","",IF((J38-K38)=0,0,ROUNDDOWN((((O38-K38)/J38)*100),3)))</f>
        <v/>
      </c>
      <c r="N38" s="117"/>
      <c r="O38" s="94">
        <f>'14か月目'!O38+D38</f>
        <v>0</v>
      </c>
      <c r="P38" s="33" t="str">
        <f>IF($B37="","",'14か月目'!P38+E38)</f>
        <v/>
      </c>
      <c r="Q38" s="77" t="str">
        <f t="shared" ref="Q38" si="119">IF(B37="","",IF(O38-(K38-P38)=0,0,ROUNDDOWN(((O38-K38)/(O38-P38)*100),3)))</f>
        <v/>
      </c>
      <c r="R38" s="139"/>
      <c r="S38" s="121"/>
      <c r="T38" s="122"/>
      <c r="U38" s="123"/>
    </row>
    <row r="39" spans="1:21" ht="9.9499999999999993" customHeight="1" x14ac:dyDescent="0.15">
      <c r="A39" s="142">
        <v>14</v>
      </c>
      <c r="B39" s="177" t="str">
        <f>IF('１か月目'!B39=0,"",'１か月目'!B39)</f>
        <v/>
      </c>
      <c r="C39" s="20" t="s">
        <v>12</v>
      </c>
      <c r="D39" s="42">
        <f>IF(B39="",0,D$13)</f>
        <v>0</v>
      </c>
      <c r="E39" s="43"/>
      <c r="F39" s="34" t="str">
        <f t="shared" ref="F39" si="120">IF($B39="","",(D39-(E39+G39+H39)))</f>
        <v/>
      </c>
      <c r="G39" s="43"/>
      <c r="H39" s="43"/>
      <c r="I39" s="79" t="str">
        <f t="shared" ref="I39" si="121">IF(B39="","",IF((D39-E39)=0,0,ROUNDDOWN(((F39/D39)*100),3)))</f>
        <v/>
      </c>
      <c r="J39" s="95" t="str">
        <f>'１か月目'!J39</f>
        <v/>
      </c>
      <c r="K39" s="32" t="str">
        <f>IF($B39="","",'14か月目'!K39+(E39+G39+H39))</f>
        <v/>
      </c>
      <c r="L39" s="32" t="str">
        <f>IF($B39="","",'14か月目'!L39-D39)</f>
        <v/>
      </c>
      <c r="M39" s="85" t="str">
        <f t="shared" ref="M39" si="122">IF(B39="","",IF((J39-K39)=0,0,ROUNDDOWN((((O39-K39)/J39)*100),3)))</f>
        <v/>
      </c>
      <c r="N39" s="116" t="str">
        <f t="shared" ref="N39" si="123">IF(B39="","",IF(AND(M39&gt;=80,M40&gt;=80),"可","不可"))</f>
        <v/>
      </c>
      <c r="O39" s="95">
        <f>'14か月目'!O39+D39</f>
        <v>0</v>
      </c>
      <c r="P39" s="32" t="str">
        <f>IF($B39="","",'14か月目'!P39+E39)</f>
        <v/>
      </c>
      <c r="Q39" s="76" t="str">
        <f t="shared" ref="Q39" si="124">IF(B39="","",IF(O39-(K39-P39)=0,0,ROUNDDOWN(((O39-K39)/(O39-P39)*100),3)))</f>
        <v/>
      </c>
      <c r="R39" s="138" t="str">
        <f t="shared" ref="R39" si="125">IF(B39="","",IF(Q39+Q40=0,0,ROUNDDOWN((((O39-K39)+(O40-K40))/((O39-P39)+(O40-P40))*100),3)))</f>
        <v/>
      </c>
      <c r="S39" s="118"/>
      <c r="T39" s="119"/>
      <c r="U39" s="120"/>
    </row>
    <row r="40" spans="1:21" ht="9.9499999999999993" customHeight="1" x14ac:dyDescent="0.15">
      <c r="A40" s="143"/>
      <c r="B40" s="178"/>
      <c r="C40" s="109" t="s">
        <v>13</v>
      </c>
      <c r="D40" s="44">
        <f>IF(B39="",0,D$14)</f>
        <v>0</v>
      </c>
      <c r="E40" s="45"/>
      <c r="F40" s="35" t="str">
        <f t="shared" ref="F40" si="126">IF($B39="","",(D40-(E40+G40+H40)))</f>
        <v/>
      </c>
      <c r="G40" s="45"/>
      <c r="H40" s="45"/>
      <c r="I40" s="80" t="str">
        <f t="shared" ref="I40" si="127">IF(B39="","",IF((D40-E40)=0,0,ROUNDDOWN(((F40/D40)*100),3)))</f>
        <v/>
      </c>
      <c r="J40" s="94" t="str">
        <f>'１か月目'!J40</f>
        <v/>
      </c>
      <c r="K40" s="33" t="str">
        <f>IF($B39="","",'14か月目'!K40+(E40+G40+H40))</f>
        <v/>
      </c>
      <c r="L40" s="33" t="str">
        <f>IF($B39="","",'14か月目'!L40-D40)</f>
        <v/>
      </c>
      <c r="M40" s="87" t="str">
        <f t="shared" ref="M40" si="128">IF(B39="","",IF((J40-K40)=0,0,ROUNDDOWN((((O40-K40)/J40)*100),3)))</f>
        <v/>
      </c>
      <c r="N40" s="117"/>
      <c r="O40" s="94">
        <f>'14か月目'!O40+D40</f>
        <v>0</v>
      </c>
      <c r="P40" s="33" t="str">
        <f>IF($B39="","",'14か月目'!P40+E40)</f>
        <v/>
      </c>
      <c r="Q40" s="77" t="str">
        <f t="shared" ref="Q40" si="129">IF(B39="","",IF(O40-(K40-P40)=0,0,ROUNDDOWN(((O40-K40)/(O40-P40)*100),3)))</f>
        <v/>
      </c>
      <c r="R40" s="139"/>
      <c r="S40" s="121"/>
      <c r="T40" s="122"/>
      <c r="U40" s="123"/>
    </row>
    <row r="41" spans="1:21" ht="9.9499999999999993" customHeight="1" x14ac:dyDescent="0.15">
      <c r="A41" s="142">
        <v>15</v>
      </c>
      <c r="B41" s="177" t="str">
        <f>IF('１か月目'!B41=0,"",'１か月目'!B41)</f>
        <v/>
      </c>
      <c r="C41" s="20" t="s">
        <v>12</v>
      </c>
      <c r="D41" s="46">
        <f>IF(B41="",0,D$13)</f>
        <v>0</v>
      </c>
      <c r="E41" s="47"/>
      <c r="F41" s="36" t="str">
        <f t="shared" ref="F41" si="130">IF($B41="","",(D41-(E41+G41+H41)))</f>
        <v/>
      </c>
      <c r="G41" s="47"/>
      <c r="H41" s="47"/>
      <c r="I41" s="81" t="str">
        <f t="shared" ref="I41" si="131">IF(B41="","",IF((D41-E41)=0,0,ROUNDDOWN(((F41/D41)*100),3)))</f>
        <v/>
      </c>
      <c r="J41" s="95" t="str">
        <f>'１か月目'!J41</f>
        <v/>
      </c>
      <c r="K41" s="32" t="str">
        <f>IF($B41="","",'14か月目'!K41+(E41+G41+H41))</f>
        <v/>
      </c>
      <c r="L41" s="32" t="str">
        <f>IF($B41="","",'14か月目'!L41-D41)</f>
        <v/>
      </c>
      <c r="M41" s="88" t="str">
        <f t="shared" ref="M41" si="132">IF(B41="","",IF((J41-K41)=0,0,ROUNDDOWN((((O41-K41)/J41)*100),3)))</f>
        <v/>
      </c>
      <c r="N41" s="116" t="str">
        <f t="shared" ref="N41" si="133">IF(B41="","",IF(AND(M41&gt;=80,M42&gt;=80),"可","不可"))</f>
        <v/>
      </c>
      <c r="O41" s="95">
        <f>'14か月目'!O41+D41</f>
        <v>0</v>
      </c>
      <c r="P41" s="32" t="str">
        <f>IF($B41="","",'14か月目'!P41+E41)</f>
        <v/>
      </c>
      <c r="Q41" s="76" t="str">
        <f t="shared" ref="Q41" si="134">IF(B41="","",IF(O41-(K41-P41)=0,0,ROUNDDOWN(((O41-K41)/(O41-P41)*100),3)))</f>
        <v/>
      </c>
      <c r="R41" s="138" t="str">
        <f t="shared" ref="R41" si="135">IF(B41="","",IF(Q41+Q42=0,0,ROUNDDOWN((((O41-K41)+(O42-K42))/((O41-P41)+(O42-P42))*100),3)))</f>
        <v/>
      </c>
      <c r="S41" s="118"/>
      <c r="T41" s="119"/>
      <c r="U41" s="120"/>
    </row>
    <row r="42" spans="1:21" ht="9.9499999999999993" customHeight="1" x14ac:dyDescent="0.15">
      <c r="A42" s="143"/>
      <c r="B42" s="178"/>
      <c r="C42" s="109" t="s">
        <v>13</v>
      </c>
      <c r="D42" s="48">
        <f>IF(B41="",0,D$14)</f>
        <v>0</v>
      </c>
      <c r="E42" s="41"/>
      <c r="F42" s="33" t="str">
        <f t="shared" ref="F42" si="136">IF($B41="","",(D42-(E42+G42+H42)))</f>
        <v/>
      </c>
      <c r="G42" s="41"/>
      <c r="H42" s="41"/>
      <c r="I42" s="77" t="str">
        <f t="shared" ref="I42" si="137">IF(B41="","",IF((D42-E42)=0,0,ROUNDDOWN(((F42/D42)*100),3)))</f>
        <v/>
      </c>
      <c r="J42" s="94" t="str">
        <f>'１か月目'!J42</f>
        <v/>
      </c>
      <c r="K42" s="33" t="str">
        <f>IF($B41="","",'14か月目'!K42+(E42+G42+H42))</f>
        <v/>
      </c>
      <c r="L42" s="33" t="str">
        <f>IF($B41="","",'14か月目'!L42-D42)</f>
        <v/>
      </c>
      <c r="M42" s="86" t="str">
        <f t="shared" ref="M42" si="138">IF(B41="","",IF((J42-K42)=0,0,ROUNDDOWN((((O42-K42)/J42)*100),3)))</f>
        <v/>
      </c>
      <c r="N42" s="117"/>
      <c r="O42" s="94">
        <f>'14か月目'!O42+D42</f>
        <v>0</v>
      </c>
      <c r="P42" s="33" t="str">
        <f>IF($B41="","",'14か月目'!P42+E42)</f>
        <v/>
      </c>
      <c r="Q42" s="77" t="str">
        <f t="shared" ref="Q42" si="139">IF(B41="","",IF(O42-(K42-P42)=0,0,ROUNDDOWN(((O42-K42)/(O42-P42)*100),3)))</f>
        <v/>
      </c>
      <c r="R42" s="139"/>
      <c r="S42" s="121"/>
      <c r="T42" s="122"/>
      <c r="U42" s="123"/>
    </row>
    <row r="43" spans="1:21" ht="9.9499999999999993" customHeight="1" x14ac:dyDescent="0.15">
      <c r="A43" s="142">
        <v>16</v>
      </c>
      <c r="B43" s="184" t="str">
        <f>IF('１か月目'!B43=0,"",'１か月目'!B43)</f>
        <v/>
      </c>
      <c r="C43" s="21" t="s">
        <v>12</v>
      </c>
      <c r="D43" s="49">
        <f>IF(B43="",0,D$13)</f>
        <v>0</v>
      </c>
      <c r="E43" s="50"/>
      <c r="F43" s="37" t="str">
        <f t="shared" ref="F43" si="140">IF($B43="","",(D43-(E43+G43+H43)))</f>
        <v/>
      </c>
      <c r="G43" s="50"/>
      <c r="H43" s="50"/>
      <c r="I43" s="82" t="str">
        <f t="shared" ref="I43" si="141">IF(B43="","",IF((D43-E43)=0,0,ROUNDDOWN(((F43/D43)*100),3)))</f>
        <v/>
      </c>
      <c r="J43" s="95" t="str">
        <f>'１か月目'!J43</f>
        <v/>
      </c>
      <c r="K43" s="32" t="str">
        <f>IF($B43="","",'14か月目'!K43+(E43+G43+H43))</f>
        <v/>
      </c>
      <c r="L43" s="32" t="str">
        <f>IF($B43="","",'14か月目'!L43-D43)</f>
        <v/>
      </c>
      <c r="M43" s="89" t="str">
        <f t="shared" ref="M43" si="142">IF(B43="","",IF((J43-K43)=0,0,ROUNDDOWN((((O43-K43)/J43)*100),3)))</f>
        <v/>
      </c>
      <c r="N43" s="163" t="str">
        <f t="shared" ref="N43" si="143">IF(B43="","",IF(AND(M43&gt;=80,M44&gt;=80),"可","不可"))</f>
        <v/>
      </c>
      <c r="O43" s="95">
        <f>'14か月目'!O43+D43</f>
        <v>0</v>
      </c>
      <c r="P43" s="32" t="str">
        <f>IF($B43="","",'14か月目'!P43+E43)</f>
        <v/>
      </c>
      <c r="Q43" s="76" t="str">
        <f t="shared" ref="Q43" si="144">IF(B43="","",IF(O43-(K43-P43)=0,0,ROUNDDOWN(((O43-K43)/(O43-P43)*100),3)))</f>
        <v/>
      </c>
      <c r="R43" s="138" t="str">
        <f t="shared" ref="R43" si="145">IF(B43="","",IF(Q43+Q44=0,0,ROUNDDOWN((((O43-K43)+(O44-K44))/((O43-P43)+(O44-P44))*100),3)))</f>
        <v/>
      </c>
      <c r="S43" s="164"/>
      <c r="T43" s="165"/>
      <c r="U43" s="166"/>
    </row>
    <row r="44" spans="1:21" ht="9.9499999999999993" customHeight="1" x14ac:dyDescent="0.15">
      <c r="A44" s="143"/>
      <c r="B44" s="178"/>
      <c r="C44" s="109" t="s">
        <v>13</v>
      </c>
      <c r="D44" s="44">
        <f>IF(B43="",0,D$14)</f>
        <v>0</v>
      </c>
      <c r="E44" s="45"/>
      <c r="F44" s="35" t="str">
        <f t="shared" ref="F44" si="146">IF($B43="","",(D44-(E44+G44+H44)))</f>
        <v/>
      </c>
      <c r="G44" s="45"/>
      <c r="H44" s="45"/>
      <c r="I44" s="80" t="str">
        <f t="shared" ref="I44" si="147">IF(B43="","",IF((D44-E44)=0,0,ROUNDDOWN(((F44/D44)*100),3)))</f>
        <v/>
      </c>
      <c r="J44" s="94" t="str">
        <f>'１か月目'!J44</f>
        <v/>
      </c>
      <c r="K44" s="33" t="str">
        <f>IF($B43="","",'14か月目'!K44+(E44+G44+H44))</f>
        <v/>
      </c>
      <c r="L44" s="33" t="str">
        <f>IF($B43="","",'14か月目'!L44-D44)</f>
        <v/>
      </c>
      <c r="M44" s="87" t="str">
        <f t="shared" ref="M44" si="148">IF(B43="","",IF((J44-K44)=0,0,ROUNDDOWN((((O44-K44)/J44)*100),3)))</f>
        <v/>
      </c>
      <c r="N44" s="117"/>
      <c r="O44" s="94">
        <f>'14か月目'!O44+D44</f>
        <v>0</v>
      </c>
      <c r="P44" s="33" t="str">
        <f>IF($B43="","",'14か月目'!P44+E44)</f>
        <v/>
      </c>
      <c r="Q44" s="77" t="str">
        <f t="shared" ref="Q44" si="149">IF(B43="","",IF(O44-(K44-P44)=0,0,ROUNDDOWN(((O44-K44)/(O44-P44)*100),3)))</f>
        <v/>
      </c>
      <c r="R44" s="139"/>
      <c r="S44" s="121"/>
      <c r="T44" s="122"/>
      <c r="U44" s="123"/>
    </row>
    <row r="45" spans="1:21" ht="9.9499999999999993" customHeight="1" x14ac:dyDescent="0.15">
      <c r="A45" s="142">
        <v>17</v>
      </c>
      <c r="B45" s="177" t="str">
        <f>IF('１か月目'!B45=0,"",'１か月目'!B45)</f>
        <v/>
      </c>
      <c r="C45" s="108" t="s">
        <v>12</v>
      </c>
      <c r="D45" s="46">
        <f>IF(B45="",0,D$13)</f>
        <v>0</v>
      </c>
      <c r="E45" s="47"/>
      <c r="F45" s="36" t="str">
        <f t="shared" ref="F45" si="150">IF($B45="","",(D45-(E45+G45+H45)))</f>
        <v/>
      </c>
      <c r="G45" s="47"/>
      <c r="H45" s="47"/>
      <c r="I45" s="81" t="str">
        <f t="shared" ref="I45" si="151">IF(B45="","",IF((D45-E45)=0,0,ROUNDDOWN(((F45/D45)*100),3)))</f>
        <v/>
      </c>
      <c r="J45" s="95" t="str">
        <f>'１か月目'!J45</f>
        <v/>
      </c>
      <c r="K45" s="32" t="str">
        <f>IF($B45="","",'14か月目'!K45+(E45+G45+H45))</f>
        <v/>
      </c>
      <c r="L45" s="32" t="str">
        <f>IF($B45="","",'14か月目'!L45-D45)</f>
        <v/>
      </c>
      <c r="M45" s="88" t="str">
        <f t="shared" ref="M45" si="152">IF(B45="","",IF((J45-K45)=0,0,ROUNDDOWN((((O45-K45)/J45)*100),3)))</f>
        <v/>
      </c>
      <c r="N45" s="116" t="str">
        <f t="shared" ref="N45" si="153">IF(B45="","",IF(AND(M45&gt;=80,M46&gt;=80),"可","不可"))</f>
        <v/>
      </c>
      <c r="O45" s="95">
        <f>'14か月目'!O45+D45</f>
        <v>0</v>
      </c>
      <c r="P45" s="32" t="str">
        <f>IF($B45="","",'14か月目'!P45+E45)</f>
        <v/>
      </c>
      <c r="Q45" s="76" t="str">
        <f t="shared" ref="Q45" si="154">IF(B45="","",IF(O45-(K45-P45)=0,0,ROUNDDOWN(((O45-K45)/(O45-P45)*100),3)))</f>
        <v/>
      </c>
      <c r="R45" s="138" t="str">
        <f t="shared" ref="R45" si="155">IF(B45="","",IF(Q45+Q46=0,0,ROUNDDOWN((((O45-K45)+(O46-K46))/((O45-P45)+(O46-P46))*100),3)))</f>
        <v/>
      </c>
      <c r="S45" s="118"/>
      <c r="T45" s="119"/>
      <c r="U45" s="120"/>
    </row>
    <row r="46" spans="1:21" ht="9.9499999999999993" customHeight="1" x14ac:dyDescent="0.15">
      <c r="A46" s="143"/>
      <c r="B46" s="178"/>
      <c r="C46" s="18" t="s">
        <v>13</v>
      </c>
      <c r="D46" s="48">
        <f>IF(B45="",0,D$14)</f>
        <v>0</v>
      </c>
      <c r="E46" s="41"/>
      <c r="F46" s="33" t="str">
        <f t="shared" ref="F46" si="156">IF($B45="","",(D46-(E46+G46+H46)))</f>
        <v/>
      </c>
      <c r="G46" s="41"/>
      <c r="H46" s="41"/>
      <c r="I46" s="77" t="str">
        <f t="shared" ref="I46" si="157">IF(B45="","",IF((D46-E46)=0,0,ROUNDDOWN(((F46/D46)*100),3)))</f>
        <v/>
      </c>
      <c r="J46" s="94" t="str">
        <f>'１か月目'!J46</f>
        <v/>
      </c>
      <c r="K46" s="33" t="str">
        <f>IF($B45="","",'14か月目'!K46+(E46+G46+H46))</f>
        <v/>
      </c>
      <c r="L46" s="33" t="str">
        <f>IF($B45="","",'14か月目'!L46-D46)</f>
        <v/>
      </c>
      <c r="M46" s="86" t="str">
        <f t="shared" ref="M46" si="158">IF(B45="","",IF((J46-K46)=0,0,ROUNDDOWN((((O46-K46)/J46)*100),3)))</f>
        <v/>
      </c>
      <c r="N46" s="117"/>
      <c r="O46" s="94">
        <f>'14か月目'!O46+D46</f>
        <v>0</v>
      </c>
      <c r="P46" s="33" t="str">
        <f>IF($B45="","",'14か月目'!P46+E46)</f>
        <v/>
      </c>
      <c r="Q46" s="77" t="str">
        <f t="shared" ref="Q46" si="159">IF(B45="","",IF(O46-(K46-P46)=0,0,ROUNDDOWN(((O46-K46)/(O46-P46)*100),3)))</f>
        <v/>
      </c>
      <c r="R46" s="139"/>
      <c r="S46" s="121"/>
      <c r="T46" s="122"/>
      <c r="U46" s="123"/>
    </row>
    <row r="47" spans="1:21" ht="9.9499999999999993" customHeight="1" x14ac:dyDescent="0.15">
      <c r="A47" s="142">
        <v>18</v>
      </c>
      <c r="B47" s="177" t="str">
        <f>IF('１か月目'!B47=0,"",'１か月目'!B47)</f>
        <v/>
      </c>
      <c r="C47" s="20" t="s">
        <v>12</v>
      </c>
      <c r="D47" s="42">
        <f>IF(B47="",0,D$13)</f>
        <v>0</v>
      </c>
      <c r="E47" s="43"/>
      <c r="F47" s="34" t="str">
        <f t="shared" ref="F47" si="160">IF($B47="","",(D47-(E47+G47+H47)))</f>
        <v/>
      </c>
      <c r="G47" s="43"/>
      <c r="H47" s="43"/>
      <c r="I47" s="79" t="str">
        <f t="shared" ref="I47" si="161">IF(B47="","",IF((D47-E47)=0,0,ROUNDDOWN(((F47/D47)*100),3)))</f>
        <v/>
      </c>
      <c r="J47" s="95" t="str">
        <f>'１か月目'!J47</f>
        <v/>
      </c>
      <c r="K47" s="32" t="str">
        <f>IF($B47="","",'14か月目'!K47+(E47+G47+H47))</f>
        <v/>
      </c>
      <c r="L47" s="32" t="str">
        <f>IF($B47="","",'14か月目'!L47-D47)</f>
        <v/>
      </c>
      <c r="M47" s="85" t="str">
        <f t="shared" ref="M47" si="162">IF(B47="","",IF((J47-K47)=0,0,ROUNDDOWN((((O47-K47)/J47)*100),3)))</f>
        <v/>
      </c>
      <c r="N47" s="116" t="str">
        <f t="shared" ref="N47" si="163">IF(B47="","",IF(AND(M47&gt;=80,M48&gt;=80),"可","不可"))</f>
        <v/>
      </c>
      <c r="O47" s="95">
        <f>'14か月目'!O47+D47</f>
        <v>0</v>
      </c>
      <c r="P47" s="32" t="str">
        <f>IF($B47="","",'14か月目'!P47+E47)</f>
        <v/>
      </c>
      <c r="Q47" s="76" t="str">
        <f t="shared" ref="Q47" si="164">IF(B47="","",IF(O47-(K47-P47)=0,0,ROUNDDOWN(((O47-K47)/(O47-P47)*100),3)))</f>
        <v/>
      </c>
      <c r="R47" s="138" t="str">
        <f t="shared" ref="R47" si="165">IF(B47="","",IF(Q47+Q48=0,0,ROUNDDOWN((((O47-K47)+(O48-K48))/((O47-P47)+(O48-P48))*100),3)))</f>
        <v/>
      </c>
      <c r="S47" s="118"/>
      <c r="T47" s="119"/>
      <c r="U47" s="120"/>
    </row>
    <row r="48" spans="1:21" ht="9.9499999999999993" customHeight="1" x14ac:dyDescent="0.15">
      <c r="A48" s="143"/>
      <c r="B48" s="178"/>
      <c r="C48" s="109" t="s">
        <v>13</v>
      </c>
      <c r="D48" s="44">
        <f>IF(B47="",0,D$14)</f>
        <v>0</v>
      </c>
      <c r="E48" s="45"/>
      <c r="F48" s="35" t="str">
        <f t="shared" ref="F48" si="166">IF($B47="","",(D48-(E48+G48+H48)))</f>
        <v/>
      </c>
      <c r="G48" s="45"/>
      <c r="H48" s="45"/>
      <c r="I48" s="80" t="str">
        <f t="shared" ref="I48" si="167">IF(B47="","",IF((D48-E48)=0,0,ROUNDDOWN(((F48/D48)*100),3)))</f>
        <v/>
      </c>
      <c r="J48" s="94" t="str">
        <f>'１か月目'!J48</f>
        <v/>
      </c>
      <c r="K48" s="33" t="str">
        <f>IF($B47="","",'14か月目'!K48+(E48+G48+H48))</f>
        <v/>
      </c>
      <c r="L48" s="33" t="str">
        <f>IF($B47="","",'14か月目'!L48-D48)</f>
        <v/>
      </c>
      <c r="M48" s="87" t="str">
        <f t="shared" ref="M48" si="168">IF(B47="","",IF((J48-K48)=0,0,ROUNDDOWN((((O48-K48)/J48)*100),3)))</f>
        <v/>
      </c>
      <c r="N48" s="117"/>
      <c r="O48" s="94">
        <f>'14か月目'!O48+D48</f>
        <v>0</v>
      </c>
      <c r="P48" s="33" t="str">
        <f>IF($B47="","",'14か月目'!P48+E48)</f>
        <v/>
      </c>
      <c r="Q48" s="77" t="str">
        <f t="shared" ref="Q48" si="169">IF(B47="","",IF(O48-(K48-P48)=0,0,ROUNDDOWN(((O48-K48)/(O48-P48)*100),3)))</f>
        <v/>
      </c>
      <c r="R48" s="139"/>
      <c r="S48" s="121"/>
      <c r="T48" s="122"/>
      <c r="U48" s="123"/>
    </row>
    <row r="49" spans="1:21" ht="9.9499999999999993" customHeight="1" x14ac:dyDescent="0.15">
      <c r="A49" s="142">
        <v>19</v>
      </c>
      <c r="B49" s="177" t="str">
        <f>IF('１か月目'!B49=0,"",'１か月目'!B49)</f>
        <v/>
      </c>
      <c r="C49" s="108" t="s">
        <v>12</v>
      </c>
      <c r="D49" s="46">
        <f>IF(B49="",0,D$13)</f>
        <v>0</v>
      </c>
      <c r="E49" s="47"/>
      <c r="F49" s="36" t="str">
        <f t="shared" ref="F49" si="170">IF($B49="","",(D49-(E49+G49+H49)))</f>
        <v/>
      </c>
      <c r="G49" s="47"/>
      <c r="H49" s="47"/>
      <c r="I49" s="81" t="str">
        <f t="shared" ref="I49" si="171">IF(B49="","",IF((D49-E49)=0,0,ROUNDDOWN(((F49/D49)*100),3)))</f>
        <v/>
      </c>
      <c r="J49" s="95" t="str">
        <f>'１か月目'!J49</f>
        <v/>
      </c>
      <c r="K49" s="32" t="str">
        <f>IF($B49="","",'14か月目'!K49+(E49+G49+H49))</f>
        <v/>
      </c>
      <c r="L49" s="32" t="str">
        <f>IF($B49="","",'14か月目'!L49-D49)</f>
        <v/>
      </c>
      <c r="M49" s="88" t="str">
        <f t="shared" ref="M49" si="172">IF(B49="","",IF((J49-K49)=0,0,ROUNDDOWN((((O49-K49)/J49)*100),3)))</f>
        <v/>
      </c>
      <c r="N49" s="116" t="str">
        <f t="shared" ref="N49" si="173">IF(B49="","",IF(AND(M49&gt;=80,M50&gt;=80),"可","不可"))</f>
        <v/>
      </c>
      <c r="O49" s="95">
        <f>'14か月目'!O49+D49</f>
        <v>0</v>
      </c>
      <c r="P49" s="32" t="str">
        <f>IF($B49="","",'14か月目'!P49+E49)</f>
        <v/>
      </c>
      <c r="Q49" s="76" t="str">
        <f t="shared" ref="Q49" si="174">IF(B49="","",IF(O49-(K49-P49)=0,0,ROUNDDOWN(((O49-K49)/(O49-P49)*100),3)))</f>
        <v/>
      </c>
      <c r="R49" s="138" t="str">
        <f t="shared" ref="R49" si="175">IF(B49="","",IF(Q49+Q50=0,0,ROUNDDOWN((((O49-K49)+(O50-K50))/((O49-P49)+(O50-P50))*100),3)))</f>
        <v/>
      </c>
      <c r="S49" s="118"/>
      <c r="T49" s="119"/>
      <c r="U49" s="120"/>
    </row>
    <row r="50" spans="1:21" ht="9.9499999999999993" customHeight="1" x14ac:dyDescent="0.15">
      <c r="A50" s="143"/>
      <c r="B50" s="178"/>
      <c r="C50" s="18" t="s">
        <v>13</v>
      </c>
      <c r="D50" s="48">
        <f>IF(B49="",0,D$14)</f>
        <v>0</v>
      </c>
      <c r="E50" s="41"/>
      <c r="F50" s="33" t="str">
        <f t="shared" ref="F50" si="176">IF($B49="","",(D50-(E50+G50+H50)))</f>
        <v/>
      </c>
      <c r="G50" s="41"/>
      <c r="H50" s="41"/>
      <c r="I50" s="77" t="str">
        <f t="shared" ref="I50" si="177">IF(B49="","",IF((D50-E50)=0,0,ROUNDDOWN(((F50/D50)*100),3)))</f>
        <v/>
      </c>
      <c r="J50" s="94" t="str">
        <f>'１か月目'!J50</f>
        <v/>
      </c>
      <c r="K50" s="33" t="str">
        <f>IF($B49="","",'14か月目'!K50+(E50+G50+H50))</f>
        <v/>
      </c>
      <c r="L50" s="33" t="str">
        <f>IF($B49="","",'14か月目'!L50-D50)</f>
        <v/>
      </c>
      <c r="M50" s="86" t="str">
        <f t="shared" ref="M50" si="178">IF(B49="","",IF((J50-K50)=0,0,ROUNDDOWN((((O50-K50)/J50)*100),3)))</f>
        <v/>
      </c>
      <c r="N50" s="117"/>
      <c r="O50" s="94">
        <f>'14か月目'!O50+D50</f>
        <v>0</v>
      </c>
      <c r="P50" s="33" t="str">
        <f>IF($B49="","",'14か月目'!P50+E50)</f>
        <v/>
      </c>
      <c r="Q50" s="77" t="str">
        <f t="shared" ref="Q50" si="179">IF(B49="","",IF(O50-(K50-P50)=0,0,ROUNDDOWN(((O50-K50)/(O50-P50)*100),3)))</f>
        <v/>
      </c>
      <c r="R50" s="139"/>
      <c r="S50" s="121"/>
      <c r="T50" s="122"/>
      <c r="U50" s="123"/>
    </row>
    <row r="51" spans="1:21" ht="9.9499999999999993" customHeight="1" x14ac:dyDescent="0.15">
      <c r="A51" s="142">
        <v>20</v>
      </c>
      <c r="B51" s="177" t="str">
        <f>IF('１か月目'!B51=0,"",'１か月目'!B51)</f>
        <v/>
      </c>
      <c r="C51" s="20" t="s">
        <v>12</v>
      </c>
      <c r="D51" s="46">
        <f>IF(B51="",0,D$13)</f>
        <v>0</v>
      </c>
      <c r="E51" s="47"/>
      <c r="F51" s="36" t="str">
        <f t="shared" ref="F51" si="180">IF($B51="","",(D51-(E51+G51+H51)))</f>
        <v/>
      </c>
      <c r="G51" s="47"/>
      <c r="H51" s="47"/>
      <c r="I51" s="81" t="str">
        <f t="shared" ref="I51" si="181">IF(B51="","",IF((D51-E51)=0,0,ROUNDDOWN(((F51/D51)*100),3)))</f>
        <v/>
      </c>
      <c r="J51" s="95" t="str">
        <f>'１か月目'!J51</f>
        <v/>
      </c>
      <c r="K51" s="32" t="str">
        <f>IF($B51="","",'14か月目'!K51+(E51+G51+H51))</f>
        <v/>
      </c>
      <c r="L51" s="32" t="str">
        <f>IF($B51="","",'14か月目'!L51-D51)</f>
        <v/>
      </c>
      <c r="M51" s="88" t="str">
        <f t="shared" ref="M51" si="182">IF(B51="","",IF((J51-K51)=0,0,ROUNDDOWN((((O51-K51)/J51)*100),3)))</f>
        <v/>
      </c>
      <c r="N51" s="116" t="str">
        <f t="shared" ref="N51" si="183">IF(B51="","",IF(AND(M51&gt;=80,M52&gt;=80),"可","不可"))</f>
        <v/>
      </c>
      <c r="O51" s="95">
        <f>'14か月目'!O51+D51</f>
        <v>0</v>
      </c>
      <c r="P51" s="32" t="str">
        <f>IF($B51="","",'14か月目'!P51+E51)</f>
        <v/>
      </c>
      <c r="Q51" s="76" t="str">
        <f t="shared" ref="Q51" si="184">IF(B51="","",IF(O51-(K51-P51)=0,0,ROUNDDOWN(((O51-K51)/(O51-P51)*100),3)))</f>
        <v/>
      </c>
      <c r="R51" s="138" t="str">
        <f t="shared" ref="R51" si="185">IF(B51="","",IF(Q51+Q52=0,0,ROUNDDOWN((((O51-K51)+(O52-K52))/((O51-P51)+(O52-P52))*100),3)))</f>
        <v/>
      </c>
      <c r="S51" s="118"/>
      <c r="T51" s="119"/>
      <c r="U51" s="120"/>
    </row>
    <row r="52" spans="1:21" ht="9.9499999999999993" customHeight="1" x14ac:dyDescent="0.15">
      <c r="A52" s="143"/>
      <c r="B52" s="178"/>
      <c r="C52" s="109" t="s">
        <v>13</v>
      </c>
      <c r="D52" s="48">
        <f>IF(B51="",0,D$14)</f>
        <v>0</v>
      </c>
      <c r="E52" s="19"/>
      <c r="F52" s="33" t="str">
        <f t="shared" ref="F52" si="186">IF($B51="","",(D52-(E52+G52+H52)))</f>
        <v/>
      </c>
      <c r="G52" s="19"/>
      <c r="H52" s="19"/>
      <c r="I52" s="83" t="str">
        <f t="shared" ref="I52" si="187">IF(B51="","",IF((D52-E52)=0,0,ROUNDDOWN(((F52/D52)*100),3)))</f>
        <v/>
      </c>
      <c r="J52" s="94" t="str">
        <f>'１か月目'!J52</f>
        <v/>
      </c>
      <c r="K52" s="33" t="str">
        <f>IF($B51="","",'14か月目'!K52+(E52+G52+H52))</f>
        <v/>
      </c>
      <c r="L52" s="33" t="str">
        <f>IF($B51="","",'14か月目'!L52-D52)</f>
        <v/>
      </c>
      <c r="M52" s="90" t="str">
        <f t="shared" ref="M52" si="188">IF(B51="","",IF((J52-K52)=0,0,ROUNDDOWN((((O52-K52)/J52)*100),3)))</f>
        <v/>
      </c>
      <c r="N52" s="117"/>
      <c r="O52" s="94">
        <f>'14か月目'!O52+D52</f>
        <v>0</v>
      </c>
      <c r="P52" s="33" t="str">
        <f>IF($B51="","",'14か月目'!P52+E52)</f>
        <v/>
      </c>
      <c r="Q52" s="77" t="str">
        <f t="shared" ref="Q52" si="189">IF(B51="","",IF(O52-(K52-P52)=0,0,ROUNDDOWN(((O52-K52)/(O52-P52)*100),3)))</f>
        <v/>
      </c>
      <c r="R52" s="139"/>
      <c r="S52" s="121"/>
      <c r="T52" s="122"/>
      <c r="U52" s="123"/>
    </row>
    <row r="53" spans="1:21" ht="11.1" customHeight="1" x14ac:dyDescent="0.15">
      <c r="A53" s="28" t="s">
        <v>42</v>
      </c>
      <c r="B53" s="28"/>
      <c r="C53" s="29"/>
      <c r="D53" s="29"/>
      <c r="E53" s="29"/>
      <c r="F53" s="29"/>
      <c r="G53" s="29"/>
      <c r="H53" s="29"/>
      <c r="I53" s="29"/>
      <c r="J53" s="29"/>
      <c r="K53" s="29"/>
      <c r="L53" s="29"/>
      <c r="M53" s="29"/>
      <c r="N53" s="29"/>
      <c r="O53" s="29"/>
      <c r="P53" s="29"/>
      <c r="Q53" s="29"/>
      <c r="R53" s="29"/>
      <c r="S53" s="29"/>
      <c r="T53" s="29"/>
      <c r="U53" s="107" t="s">
        <v>14</v>
      </c>
    </row>
    <row r="54" spans="1:21" ht="11.1" customHeight="1" x14ac:dyDescent="0.15">
      <c r="A54" s="28" t="s">
        <v>41</v>
      </c>
      <c r="B54" s="28"/>
      <c r="C54" s="29"/>
      <c r="D54" s="29"/>
      <c r="E54" s="29"/>
      <c r="F54" s="29"/>
      <c r="G54" s="29"/>
      <c r="H54" s="29"/>
      <c r="I54" s="29"/>
      <c r="J54" s="29"/>
      <c r="K54" s="29"/>
      <c r="L54" s="29"/>
      <c r="M54" s="29"/>
      <c r="N54" s="29"/>
      <c r="O54" s="29"/>
      <c r="P54" s="29"/>
      <c r="Q54" s="29"/>
      <c r="R54" s="29"/>
      <c r="S54" s="29"/>
      <c r="T54" s="29"/>
      <c r="U54" s="29"/>
    </row>
    <row r="55" spans="1:21" ht="11.1" customHeight="1" x14ac:dyDescent="0.15">
      <c r="A55" s="28" t="s">
        <v>40</v>
      </c>
      <c r="B55" s="28"/>
      <c r="C55" s="29"/>
      <c r="D55" s="29"/>
      <c r="E55" s="29"/>
      <c r="F55" s="29"/>
      <c r="G55" s="29"/>
      <c r="H55" s="29"/>
      <c r="I55" s="29"/>
      <c r="J55" s="29"/>
      <c r="K55" s="29"/>
      <c r="L55" s="29"/>
      <c r="M55" s="29"/>
      <c r="N55" s="29"/>
      <c r="O55" s="29"/>
      <c r="P55" s="29"/>
      <c r="Q55" s="29"/>
      <c r="R55" s="29"/>
      <c r="S55" s="29"/>
      <c r="T55" s="29"/>
      <c r="U55" s="29"/>
    </row>
    <row r="56" spans="1:21" ht="11.1" customHeight="1" x14ac:dyDescent="0.15">
      <c r="A56" s="28" t="s">
        <v>44</v>
      </c>
    </row>
  </sheetData>
  <sheetProtection sheet="1" selectLockedCells="1"/>
  <mergeCells count="117">
    <mergeCell ref="A1:U2"/>
    <mergeCell ref="D4:J4"/>
    <mergeCell ref="O4:U4"/>
    <mergeCell ref="D5:F5"/>
    <mergeCell ref="H5:J5"/>
    <mergeCell ref="O5:U5"/>
    <mergeCell ref="O10:R10"/>
    <mergeCell ref="S11:U12"/>
    <mergeCell ref="A13:A14"/>
    <mergeCell ref="B13:B14"/>
    <mergeCell ref="N13:N14"/>
    <mergeCell ref="R13:R14"/>
    <mergeCell ref="S13:U14"/>
    <mergeCell ref="D6:F6"/>
    <mergeCell ref="G6:J6"/>
    <mergeCell ref="S7:U7"/>
    <mergeCell ref="A10:A12"/>
    <mergeCell ref="B10:B12"/>
    <mergeCell ref="C10:C12"/>
    <mergeCell ref="D10:I10"/>
    <mergeCell ref="J10:N10"/>
    <mergeCell ref="S10:U10"/>
    <mergeCell ref="A15:A16"/>
    <mergeCell ref="B15:B16"/>
    <mergeCell ref="N15:N16"/>
    <mergeCell ref="R15:R16"/>
    <mergeCell ref="S15:U16"/>
    <mergeCell ref="A17:A18"/>
    <mergeCell ref="B17:B18"/>
    <mergeCell ref="N17:N18"/>
    <mergeCell ref="R17:R18"/>
    <mergeCell ref="S17:U18"/>
    <mergeCell ref="A19:A20"/>
    <mergeCell ref="B19:B20"/>
    <mergeCell ref="N19:N20"/>
    <mergeCell ref="R19:R20"/>
    <mergeCell ref="S19:U20"/>
    <mergeCell ref="A21:A22"/>
    <mergeCell ref="B21:B22"/>
    <mergeCell ref="N21:N22"/>
    <mergeCell ref="R21:R22"/>
    <mergeCell ref="S21:U22"/>
    <mergeCell ref="A23:A24"/>
    <mergeCell ref="B23:B24"/>
    <mergeCell ref="N23:N24"/>
    <mergeCell ref="R23:R24"/>
    <mergeCell ref="S23:U24"/>
    <mergeCell ref="A25:A26"/>
    <mergeCell ref="B25:B26"/>
    <mergeCell ref="N25:N26"/>
    <mergeCell ref="R25:R26"/>
    <mergeCell ref="S25:U26"/>
    <mergeCell ref="A27:A28"/>
    <mergeCell ref="B27:B28"/>
    <mergeCell ref="N27:N28"/>
    <mergeCell ref="R27:R28"/>
    <mergeCell ref="S27:U28"/>
    <mergeCell ref="A29:A30"/>
    <mergeCell ref="B29:B30"/>
    <mergeCell ref="N29:N30"/>
    <mergeCell ref="R29:R30"/>
    <mergeCell ref="S29:U30"/>
    <mergeCell ref="A31:A32"/>
    <mergeCell ref="B31:B32"/>
    <mergeCell ref="N31:N32"/>
    <mergeCell ref="R31:R32"/>
    <mergeCell ref="S31:U32"/>
    <mergeCell ref="A33:A34"/>
    <mergeCell ref="B33:B34"/>
    <mergeCell ref="N33:N34"/>
    <mergeCell ref="R33:R34"/>
    <mergeCell ref="S33:U34"/>
    <mergeCell ref="A35:A36"/>
    <mergeCell ref="B35:B36"/>
    <mergeCell ref="N35:N36"/>
    <mergeCell ref="R35:R36"/>
    <mergeCell ref="S35:U36"/>
    <mergeCell ref="A37:A38"/>
    <mergeCell ref="B37:B38"/>
    <mergeCell ref="N37:N38"/>
    <mergeCell ref="R37:R38"/>
    <mergeCell ref="S37:U38"/>
    <mergeCell ref="A39:A40"/>
    <mergeCell ref="B39:B40"/>
    <mergeCell ref="N39:N40"/>
    <mergeCell ref="R39:R40"/>
    <mergeCell ref="S39:U40"/>
    <mergeCell ref="A41:A42"/>
    <mergeCell ref="B41:B42"/>
    <mergeCell ref="N41:N42"/>
    <mergeCell ref="R41:R42"/>
    <mergeCell ref="S41:U42"/>
    <mergeCell ref="A43:A44"/>
    <mergeCell ref="B43:B44"/>
    <mergeCell ref="N43:N44"/>
    <mergeCell ref="R43:R44"/>
    <mergeCell ref="S43:U44"/>
    <mergeCell ref="A45:A46"/>
    <mergeCell ref="B45:B46"/>
    <mergeCell ref="N45:N46"/>
    <mergeCell ref="R45:R46"/>
    <mergeCell ref="S45:U46"/>
    <mergeCell ref="A51:A52"/>
    <mergeCell ref="B51:B52"/>
    <mergeCell ref="N51:N52"/>
    <mergeCell ref="R51:R52"/>
    <mergeCell ref="S51:U52"/>
    <mergeCell ref="A47:A48"/>
    <mergeCell ref="B47:B48"/>
    <mergeCell ref="N47:N48"/>
    <mergeCell ref="R47:R48"/>
    <mergeCell ref="S47:U48"/>
    <mergeCell ref="A49:A50"/>
    <mergeCell ref="B49:B50"/>
    <mergeCell ref="N49:N50"/>
    <mergeCell ref="R49:R50"/>
    <mergeCell ref="S49:U50"/>
  </mergeCells>
  <phoneticPr fontId="26"/>
  <dataValidations count="1">
    <dataValidation type="whole" imeMode="off" operator="greaterThanOrEqual" allowBlank="1" showInputMessage="1" showErrorMessage="1" error="数字で入力してください" sqref="G13:H52 D13:E52" xr:uid="{D2942153-9742-402D-A130-0C7709E9A39E}">
      <formula1>0</formula1>
    </dataValidation>
  </dataValidations>
  <printOptions horizontalCentered="1" verticalCentered="1"/>
  <pageMargins left="0.39370078740157483" right="0.39370078740157483" top="0.39370078740157483" bottom="0.39370078740157483" header="0.31496062992125984" footer="0.31496062992125984"/>
  <pageSetup paperSize="9" orientation="landscape" r:id="rId1"/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71CF59-D2F7-475B-B758-43724610639D}">
  <sheetPr>
    <tabColor theme="6" tint="0.59999389629810485"/>
  </sheetPr>
  <dimension ref="A1:U56"/>
  <sheetViews>
    <sheetView zoomScaleNormal="100" zoomScaleSheetLayoutView="100" workbookViewId="0">
      <selection activeCell="D13" sqref="D13"/>
    </sheetView>
  </sheetViews>
  <sheetFormatPr defaultRowHeight="13.5" x14ac:dyDescent="0.15"/>
  <cols>
    <col min="1" max="1" width="3.625" style="1" customWidth="1"/>
    <col min="2" max="2" width="12.625" style="1" customWidth="1"/>
    <col min="3" max="3" width="5.625" style="1" customWidth="1"/>
    <col min="4" max="21" width="6.625" style="1" customWidth="1"/>
    <col min="22" max="16384" width="9" style="1"/>
  </cols>
  <sheetData>
    <row r="1" spans="1:21" ht="12" customHeight="1" x14ac:dyDescent="0.15">
      <c r="A1" s="185" t="s">
        <v>9</v>
      </c>
      <c r="B1" s="185"/>
      <c r="C1" s="185"/>
      <c r="D1" s="185"/>
      <c r="E1" s="185"/>
      <c r="F1" s="185"/>
      <c r="G1" s="185"/>
      <c r="H1" s="185"/>
      <c r="I1" s="185"/>
      <c r="J1" s="185"/>
      <c r="K1" s="185"/>
      <c r="L1" s="185"/>
      <c r="M1" s="185"/>
      <c r="N1" s="185"/>
      <c r="O1" s="185"/>
      <c r="P1" s="185"/>
      <c r="Q1" s="185"/>
      <c r="R1" s="185"/>
      <c r="S1" s="185"/>
      <c r="T1" s="185"/>
      <c r="U1" s="185"/>
    </row>
    <row r="2" spans="1:21" ht="12" customHeight="1" x14ac:dyDescent="0.15">
      <c r="A2" s="185"/>
      <c r="B2" s="185"/>
      <c r="C2" s="185"/>
      <c r="D2" s="185"/>
      <c r="E2" s="185"/>
      <c r="F2" s="185"/>
      <c r="G2" s="185"/>
      <c r="H2" s="185"/>
      <c r="I2" s="185"/>
      <c r="J2" s="185"/>
      <c r="K2" s="185"/>
      <c r="L2" s="185"/>
      <c r="M2" s="185"/>
      <c r="N2" s="185"/>
      <c r="O2" s="185"/>
      <c r="P2" s="185"/>
      <c r="Q2" s="185"/>
      <c r="R2" s="185"/>
      <c r="S2" s="185"/>
      <c r="T2" s="185"/>
      <c r="U2" s="185"/>
    </row>
    <row r="3" spans="1:21" ht="6" customHeight="1" x14ac:dyDescent="0.15"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3"/>
      <c r="Q3" s="22"/>
      <c r="R3" s="22"/>
      <c r="S3" s="4"/>
      <c r="T3" s="4"/>
      <c r="U3" s="4"/>
    </row>
    <row r="4" spans="1:21" ht="12" customHeight="1" x14ac:dyDescent="0.15">
      <c r="B4" s="26" t="s">
        <v>22</v>
      </c>
      <c r="C4" s="56" t="s">
        <v>8</v>
      </c>
      <c r="D4" s="186" t="str">
        <f>IF('１か月目'!D4="","",'１か月目'!D4)</f>
        <v/>
      </c>
      <c r="E4" s="186"/>
      <c r="F4" s="186"/>
      <c r="G4" s="186"/>
      <c r="H4" s="186"/>
      <c r="I4" s="186"/>
      <c r="J4" s="186"/>
      <c r="K4" s="4"/>
      <c r="O4" s="174" t="str">
        <f>'１か月目'!O4:U4</f>
        <v>委託先名：</v>
      </c>
      <c r="P4" s="175"/>
      <c r="Q4" s="175"/>
      <c r="R4" s="175"/>
      <c r="S4" s="175"/>
      <c r="T4" s="175"/>
      <c r="U4" s="176"/>
    </row>
    <row r="5" spans="1:21" ht="12" customHeight="1" x14ac:dyDescent="0.15">
      <c r="B5" s="27" t="s">
        <v>21</v>
      </c>
      <c r="C5" s="23" t="s">
        <v>8</v>
      </c>
      <c r="D5" s="187" t="str">
        <f>IF('１か月目'!D5="","",'１か月目'!D5)</f>
        <v/>
      </c>
      <c r="E5" s="187"/>
      <c r="F5" s="187"/>
      <c r="G5" s="61" t="s">
        <v>7</v>
      </c>
      <c r="H5" s="187" t="str">
        <f>IF('１か月目'!H5="","",'１か月目'!H5)</f>
        <v/>
      </c>
      <c r="I5" s="187"/>
      <c r="J5" s="187"/>
      <c r="K5" s="4"/>
      <c r="O5" s="113" t="s">
        <v>26</v>
      </c>
      <c r="P5" s="114"/>
      <c r="Q5" s="114"/>
      <c r="R5" s="114"/>
      <c r="S5" s="114"/>
      <c r="T5" s="114"/>
      <c r="U5" s="115"/>
    </row>
    <row r="6" spans="1:21" ht="12" customHeight="1" x14ac:dyDescent="0.15">
      <c r="B6" s="27" t="s">
        <v>30</v>
      </c>
      <c r="C6" s="23" t="s">
        <v>8</v>
      </c>
      <c r="D6" s="154" t="e">
        <f ca="1">IF(MONTH(D5)+(K6-1)&lt;=12,MONTH(D5)+(K6-1),MONTH(D5)+(K6-1)-12)</f>
        <v>#VALUE!</v>
      </c>
      <c r="E6" s="154"/>
      <c r="F6" s="154"/>
      <c r="G6" s="158" t="e">
        <f ca="1">IF(D6="","","("&amp;IF(K6&gt;=10,"","　")&amp;K6&amp;"か月目／"&amp;IF(L6&gt;=10,"","　")&amp;L6&amp;"か月)")</f>
        <v>#VALUE!</v>
      </c>
      <c r="H6" s="158"/>
      <c r="I6" s="158"/>
      <c r="J6" s="158"/>
      <c r="K6" s="15">
        <f ca="1">VALUE(IF(LEFT(RIGHT(CELL("filename",$A$1),LEN(CELL("filename",$A$1))-FIND("か月目",CELL("filename",$A$1))+3),1)="]",MID(RIGHT(CELL("filename",$A$1),LEN(CELL("filename",$A$1))-FIND("か月目",CELL("filename",$A$1))+3),2,1),LEFT(RIGHT(CELL("filename",$A$1),LEN(CELL("filename",$A$1))-FIND("か月目",CELL("filename",$A$1))+3),2)))</f>
        <v>16</v>
      </c>
      <c r="L6" s="14" t="e">
        <f>IF(MONTH(D5)&lt;=MONTH(H5),MONTH(H5)-MONTH(D5)+1,24-MONTH(D5)+1+MONTH(H5))</f>
        <v>#VALUE!</v>
      </c>
      <c r="M6" s="14"/>
      <c r="N6" s="14"/>
      <c r="O6" s="24"/>
      <c r="P6" s="25"/>
      <c r="Q6" s="25"/>
      <c r="R6" s="25"/>
      <c r="S6" s="25"/>
      <c r="T6" s="25"/>
      <c r="U6" s="25"/>
    </row>
    <row r="7" spans="1:21" ht="12" customHeight="1" x14ac:dyDescent="0.15">
      <c r="B7" s="8"/>
      <c r="C7" s="8"/>
      <c r="D7" s="9"/>
      <c r="E7" s="9"/>
      <c r="F7" s="12"/>
      <c r="G7" s="12"/>
      <c r="H7" s="12"/>
      <c r="I7" s="11"/>
      <c r="J7" s="11"/>
      <c r="K7" s="11"/>
      <c r="L7" s="11"/>
      <c r="M7" s="11"/>
      <c r="N7" s="6"/>
      <c r="O7" s="7"/>
      <c r="P7" s="24"/>
      <c r="Q7" s="24"/>
      <c r="R7" s="24"/>
      <c r="S7" s="159" t="s">
        <v>46</v>
      </c>
      <c r="T7" s="160"/>
      <c r="U7" s="161"/>
    </row>
    <row r="8" spans="1:21" ht="3" customHeight="1" x14ac:dyDescent="0.15">
      <c r="B8" s="8"/>
      <c r="C8" s="8"/>
      <c r="D8" s="9"/>
      <c r="E8" s="9"/>
      <c r="F8" s="10"/>
      <c r="G8" s="10"/>
      <c r="H8" s="10"/>
      <c r="I8" s="8"/>
      <c r="J8" s="8"/>
      <c r="K8" s="8"/>
      <c r="L8" s="8"/>
      <c r="M8" s="8"/>
      <c r="N8" s="4"/>
      <c r="R8" s="63"/>
    </row>
    <row r="9" spans="1:21" ht="3" customHeight="1" x14ac:dyDescent="0.15"/>
    <row r="10" spans="1:21" ht="11.1" customHeight="1" x14ac:dyDescent="0.15">
      <c r="A10" s="179" t="s">
        <v>25</v>
      </c>
      <c r="B10" s="179" t="s">
        <v>10</v>
      </c>
      <c r="C10" s="181" t="s">
        <v>11</v>
      </c>
      <c r="D10" s="183" t="s">
        <v>5</v>
      </c>
      <c r="E10" s="179"/>
      <c r="F10" s="179"/>
      <c r="G10" s="179"/>
      <c r="H10" s="179"/>
      <c r="I10" s="181"/>
      <c r="J10" s="133" t="s">
        <v>37</v>
      </c>
      <c r="K10" s="134"/>
      <c r="L10" s="134"/>
      <c r="M10" s="134"/>
      <c r="N10" s="135"/>
      <c r="O10" s="171" t="s">
        <v>18</v>
      </c>
      <c r="P10" s="172"/>
      <c r="Q10" s="172"/>
      <c r="R10" s="173"/>
      <c r="S10" s="130" t="s">
        <v>6</v>
      </c>
      <c r="T10" s="131"/>
      <c r="U10" s="132"/>
    </row>
    <row r="11" spans="1:21" ht="11.1" customHeight="1" x14ac:dyDescent="0.15">
      <c r="A11" s="179"/>
      <c r="B11" s="179"/>
      <c r="C11" s="181"/>
      <c r="D11" s="98" t="s">
        <v>0</v>
      </c>
      <c r="E11" s="99" t="s">
        <v>15</v>
      </c>
      <c r="F11" s="99" t="s">
        <v>1</v>
      </c>
      <c r="G11" s="99" t="s">
        <v>2</v>
      </c>
      <c r="H11" s="99" t="s">
        <v>3</v>
      </c>
      <c r="I11" s="62" t="s">
        <v>4</v>
      </c>
      <c r="J11" s="57" t="s">
        <v>38</v>
      </c>
      <c r="K11" s="59" t="s">
        <v>24</v>
      </c>
      <c r="L11" s="59" t="s">
        <v>39</v>
      </c>
      <c r="M11" s="59" t="s">
        <v>4</v>
      </c>
      <c r="N11" s="96" t="s">
        <v>16</v>
      </c>
      <c r="O11" s="57" t="s">
        <v>17</v>
      </c>
      <c r="P11" s="99" t="s">
        <v>29</v>
      </c>
      <c r="Q11" s="102" t="s">
        <v>4</v>
      </c>
      <c r="R11" s="106"/>
      <c r="S11" s="124" t="s">
        <v>45</v>
      </c>
      <c r="T11" s="125"/>
      <c r="U11" s="126"/>
    </row>
    <row r="12" spans="1:21" ht="11.1" customHeight="1" thickBot="1" x14ac:dyDescent="0.2">
      <c r="A12" s="180"/>
      <c r="B12" s="180"/>
      <c r="C12" s="182"/>
      <c r="D12" s="100" t="s">
        <v>19</v>
      </c>
      <c r="E12" s="101" t="s">
        <v>19</v>
      </c>
      <c r="F12" s="101" t="s">
        <v>20</v>
      </c>
      <c r="G12" s="101" t="s">
        <v>19</v>
      </c>
      <c r="H12" s="101" t="s">
        <v>19</v>
      </c>
      <c r="I12" s="78" t="s">
        <v>35</v>
      </c>
      <c r="J12" s="58" t="s">
        <v>19</v>
      </c>
      <c r="K12" s="60" t="s">
        <v>23</v>
      </c>
      <c r="L12" s="60" t="s">
        <v>19</v>
      </c>
      <c r="M12" s="84" t="s">
        <v>35</v>
      </c>
      <c r="N12" s="97" t="s">
        <v>36</v>
      </c>
      <c r="O12" s="58" t="s">
        <v>19</v>
      </c>
      <c r="P12" s="101" t="s">
        <v>19</v>
      </c>
      <c r="Q12" s="84" t="s">
        <v>35</v>
      </c>
      <c r="R12" s="105" t="s">
        <v>43</v>
      </c>
      <c r="S12" s="127"/>
      <c r="T12" s="128"/>
      <c r="U12" s="129"/>
    </row>
    <row r="13" spans="1:21" ht="9.9499999999999993" customHeight="1" thickTop="1" x14ac:dyDescent="0.15">
      <c r="A13" s="142">
        <v>1</v>
      </c>
      <c r="B13" s="184" t="str">
        <f>IF('１か月目'!B13=0,"",'１か月目'!B13)</f>
        <v>z</v>
      </c>
      <c r="C13" s="17" t="s">
        <v>12</v>
      </c>
      <c r="D13" s="38"/>
      <c r="E13" s="39"/>
      <c r="F13" s="32">
        <f t="shared" ref="F13" si="0">IF($B13="","",(D13-(E13+G13+H13)))</f>
        <v>0</v>
      </c>
      <c r="G13" s="39"/>
      <c r="H13" s="39"/>
      <c r="I13" s="91">
        <f>IF(B13="","",IF((D13-E13)=0,0,ROUNDDOWN(((F13/D13)*100),3)))</f>
        <v>0</v>
      </c>
      <c r="J13" s="93">
        <f>'１か月目'!J13</f>
        <v>0</v>
      </c>
      <c r="K13" s="32">
        <f>IF($B13="","",'15か月目'!K13+(E13+G13+H13))</f>
        <v>0</v>
      </c>
      <c r="L13" s="32">
        <f>IF($B13="","",'15か月目'!L13-D13)</f>
        <v>0</v>
      </c>
      <c r="M13" s="85">
        <f>IF(B13="","",IF((J13-K13)=0,0,ROUNDDOWN((((O13-K13)/J13)*100),3)))</f>
        <v>0</v>
      </c>
      <c r="N13" s="163" t="str">
        <f>IF(B13="","",IF(AND(M13&gt;=80,M14&gt;=80),"可","不可"))</f>
        <v>不可</v>
      </c>
      <c r="O13" s="93">
        <f>'15か月目'!O13+D13</f>
        <v>0</v>
      </c>
      <c r="P13" s="32">
        <f>IF($B13="","",'15か月目'!P13+E13)</f>
        <v>0</v>
      </c>
      <c r="Q13" s="76">
        <f>IF(B13="","",IF(O13-(K13-P13)=0,0,ROUNDDOWN(((O13-K13)/(O13-P13)*100),3)))</f>
        <v>0</v>
      </c>
      <c r="R13" s="136">
        <f>IF(B13="","",IF(Q13+Q14=0,0,ROUNDDOWN((((O13-K13)+(O14-K14))/((O13-P13)+(O14-P14))*100),3)))</f>
        <v>0</v>
      </c>
      <c r="S13" s="167"/>
      <c r="T13" s="165"/>
      <c r="U13" s="166"/>
    </row>
    <row r="14" spans="1:21" ht="9.9499999999999993" customHeight="1" x14ac:dyDescent="0.15">
      <c r="A14" s="143"/>
      <c r="B14" s="178"/>
      <c r="C14" s="18" t="s">
        <v>13</v>
      </c>
      <c r="D14" s="40"/>
      <c r="E14" s="41"/>
      <c r="F14" s="33">
        <f t="shared" ref="F14" si="1">IF($B13="","",(D14-(E14+G14+H14)))</f>
        <v>0</v>
      </c>
      <c r="G14" s="41"/>
      <c r="H14" s="41"/>
      <c r="I14" s="92">
        <f>IF(B13="","",IF((D14-E14)=0,0,ROUNDDOWN(((F14/D14)*100),3)))</f>
        <v>0</v>
      </c>
      <c r="J14" s="94">
        <f>'１か月目'!J14</f>
        <v>0</v>
      </c>
      <c r="K14" s="33">
        <f>IF($B13="","",'15か月目'!K14+(E14+G14+H14))</f>
        <v>0</v>
      </c>
      <c r="L14" s="33">
        <f>IF($B13="","",'15か月目'!L14-D14)</f>
        <v>0</v>
      </c>
      <c r="M14" s="86">
        <f>IF(B13="","",IF((J14-K14)=0,0,ROUNDDOWN((((O14-K14)/J14)*100),3)))</f>
        <v>0</v>
      </c>
      <c r="N14" s="117"/>
      <c r="O14" s="94">
        <f>'15か月目'!O14+D14</f>
        <v>0</v>
      </c>
      <c r="P14" s="33">
        <f>IF($B13="","",'15か月目'!P14+E14)</f>
        <v>0</v>
      </c>
      <c r="Q14" s="77">
        <f>IF(B13="","",IF(O14-(K14-P14)=0,0,ROUNDDOWN(((O14-K14)/(O14-P14)*100),3)))</f>
        <v>0</v>
      </c>
      <c r="R14" s="137"/>
      <c r="S14" s="121"/>
      <c r="T14" s="122"/>
      <c r="U14" s="123"/>
    </row>
    <row r="15" spans="1:21" ht="9.9499999999999993" customHeight="1" x14ac:dyDescent="0.15">
      <c r="A15" s="142">
        <v>2</v>
      </c>
      <c r="B15" s="177" t="str">
        <f>IF('１か月目'!B15=0,"",'１か月目'!B15)</f>
        <v>z</v>
      </c>
      <c r="C15" s="20" t="s">
        <v>12</v>
      </c>
      <c r="D15" s="42">
        <f>IF(B15="",0,D$13)</f>
        <v>0</v>
      </c>
      <c r="E15" s="43"/>
      <c r="F15" s="34">
        <f t="shared" ref="F15" si="2">IF($B15="","",(D15-(E15+G15+H15)))</f>
        <v>0</v>
      </c>
      <c r="G15" s="43"/>
      <c r="H15" s="43"/>
      <c r="I15" s="79">
        <f t="shared" ref="I15" si="3">IF(B15="","",IF((D15-E15)=0,0,ROUNDDOWN(((F15/D15)*100),3)))</f>
        <v>0</v>
      </c>
      <c r="J15" s="95">
        <f>'１か月目'!J15</f>
        <v>0</v>
      </c>
      <c r="K15" s="32">
        <f>IF($B15="","",'15か月目'!K15+(E15+G15+H15))</f>
        <v>0</v>
      </c>
      <c r="L15" s="32">
        <f>IF($B15="","",'15か月目'!L15-D15)</f>
        <v>0</v>
      </c>
      <c r="M15" s="85">
        <f t="shared" ref="M15" si="4">IF(B15="","",IF((J15-K15)=0,0,ROUNDDOWN((((O15-K15)/J15)*100),3)))</f>
        <v>0</v>
      </c>
      <c r="N15" s="116" t="str">
        <f t="shared" ref="N15" si="5">IF(B15="","",IF(AND(M15&gt;=80,M16&gt;=80),"可","不可"))</f>
        <v>不可</v>
      </c>
      <c r="O15" s="95">
        <f>'15か月目'!O15+D15</f>
        <v>0</v>
      </c>
      <c r="P15" s="32">
        <f>IF($B15="","",'15か月目'!P15+E15)</f>
        <v>0</v>
      </c>
      <c r="Q15" s="76">
        <f t="shared" ref="Q15" si="6">IF(B15="","",IF(O15-(K15-P15)=0,0,ROUNDDOWN(((O15-K15)/(O15-P15)*100),3)))</f>
        <v>0</v>
      </c>
      <c r="R15" s="138">
        <f t="shared" ref="R15" si="7">IF(B15="","",IF(Q15+Q16=0,0,ROUNDDOWN((((O15-K15)+(O16-K16))/((O15-P15)+(O16-P16))*100),3)))</f>
        <v>0</v>
      </c>
      <c r="S15" s="118"/>
      <c r="T15" s="119"/>
      <c r="U15" s="120"/>
    </row>
    <row r="16" spans="1:21" ht="9.9499999999999993" customHeight="1" x14ac:dyDescent="0.15">
      <c r="A16" s="143"/>
      <c r="B16" s="178"/>
      <c r="C16" s="109" t="s">
        <v>13</v>
      </c>
      <c r="D16" s="44">
        <f>IF(B15="",0,D$14)</f>
        <v>0</v>
      </c>
      <c r="E16" s="45"/>
      <c r="F16" s="35">
        <f t="shared" ref="F16" si="8">IF($B15="","",(D16-(E16+G16+H16)))</f>
        <v>0</v>
      </c>
      <c r="G16" s="45"/>
      <c r="H16" s="45"/>
      <c r="I16" s="80">
        <f t="shared" ref="I16" si="9">IF(B15="","",IF((D16-E16)=0,0,ROUNDDOWN(((F16/D16)*100),3)))</f>
        <v>0</v>
      </c>
      <c r="J16" s="94">
        <f>'１か月目'!J16</f>
        <v>0</v>
      </c>
      <c r="K16" s="33">
        <f>IF($B15="","",'15か月目'!K16+(E16+G16+H16))</f>
        <v>0</v>
      </c>
      <c r="L16" s="33">
        <f>IF($B15="","",'15か月目'!L16-D16)</f>
        <v>0</v>
      </c>
      <c r="M16" s="87">
        <f t="shared" ref="M16" si="10">IF(B15="","",IF((J16-K16)=0,0,ROUNDDOWN((((O16-K16)/J16)*100),3)))</f>
        <v>0</v>
      </c>
      <c r="N16" s="117"/>
      <c r="O16" s="94">
        <f>'15か月目'!O16+D16</f>
        <v>0</v>
      </c>
      <c r="P16" s="33">
        <f>IF($B15="","",'15か月目'!P16+E16)</f>
        <v>0</v>
      </c>
      <c r="Q16" s="77">
        <f t="shared" ref="Q16" si="11">IF(B15="","",IF(O16-(K16-P16)=0,0,ROUNDDOWN(((O16-K16)/(O16-P16)*100),3)))</f>
        <v>0</v>
      </c>
      <c r="R16" s="139"/>
      <c r="S16" s="121"/>
      <c r="T16" s="122"/>
      <c r="U16" s="123"/>
    </row>
    <row r="17" spans="1:21" ht="9.9499999999999993" customHeight="1" x14ac:dyDescent="0.15">
      <c r="A17" s="142">
        <v>3</v>
      </c>
      <c r="B17" s="177" t="str">
        <f>IF('１か月目'!B17=0,"",'１か月目'!B17)</f>
        <v>z</v>
      </c>
      <c r="C17" s="108" t="s">
        <v>12</v>
      </c>
      <c r="D17" s="46">
        <f>IF(B17="",0,D$13)</f>
        <v>0</v>
      </c>
      <c r="E17" s="47"/>
      <c r="F17" s="36">
        <f t="shared" ref="F17" si="12">IF($B17="","",(D17-(E17+G17+H17)))</f>
        <v>0</v>
      </c>
      <c r="G17" s="47"/>
      <c r="H17" s="47"/>
      <c r="I17" s="81">
        <f t="shared" ref="I17" si="13">IF(B17="","",IF((D17-E17)=0,0,ROUNDDOWN(((F17/D17)*100),3)))</f>
        <v>0</v>
      </c>
      <c r="J17" s="95">
        <f>'１か月目'!J17</f>
        <v>0</v>
      </c>
      <c r="K17" s="32">
        <f>IF($B17="","",'15か月目'!K17+(E17+G17+H17))</f>
        <v>0</v>
      </c>
      <c r="L17" s="32">
        <f>IF($B17="","",'15か月目'!L17-D17)</f>
        <v>0</v>
      </c>
      <c r="M17" s="88">
        <f t="shared" ref="M17" si="14">IF(B17="","",IF((J17-K17)=0,0,ROUNDDOWN((((O17-K17)/J17)*100),3)))</f>
        <v>0</v>
      </c>
      <c r="N17" s="116" t="str">
        <f t="shared" ref="N17" si="15">IF(B17="","",IF(AND(M17&gt;=80,M18&gt;=80),"可","不可"))</f>
        <v>不可</v>
      </c>
      <c r="O17" s="95">
        <f>'15か月目'!O17+D17</f>
        <v>0</v>
      </c>
      <c r="P17" s="32">
        <f>IF($B17="","",'15か月目'!P17+E17)</f>
        <v>0</v>
      </c>
      <c r="Q17" s="76">
        <f t="shared" ref="Q17" si="16">IF(B17="","",IF(O17-(K17-P17)=0,0,ROUNDDOWN(((O17-K17)/(O17-P17)*100),3)))</f>
        <v>0</v>
      </c>
      <c r="R17" s="138">
        <f t="shared" ref="R17" si="17">IF(B17="","",IF(Q17+Q18=0,0,ROUNDDOWN((((O17-K17)+(O18-K18))/((O17-P17)+(O18-P18))*100),3)))</f>
        <v>0</v>
      </c>
      <c r="S17" s="118"/>
      <c r="T17" s="119"/>
      <c r="U17" s="120"/>
    </row>
    <row r="18" spans="1:21" ht="9.9499999999999993" customHeight="1" x14ac:dyDescent="0.15">
      <c r="A18" s="143"/>
      <c r="B18" s="178"/>
      <c r="C18" s="18" t="s">
        <v>13</v>
      </c>
      <c r="D18" s="48">
        <f>IF(B17="",0,D$14)</f>
        <v>0</v>
      </c>
      <c r="E18" s="41"/>
      <c r="F18" s="33">
        <f t="shared" ref="F18" si="18">IF($B17="","",(D18-(E18+G18+H18)))</f>
        <v>0</v>
      </c>
      <c r="G18" s="41"/>
      <c r="H18" s="41"/>
      <c r="I18" s="77">
        <f t="shared" ref="I18" si="19">IF(B17="","",IF((D18-E18)=0,0,ROUNDDOWN(((F18/D18)*100),3)))</f>
        <v>0</v>
      </c>
      <c r="J18" s="94">
        <f>'１か月目'!J18</f>
        <v>0</v>
      </c>
      <c r="K18" s="33">
        <f>IF($B17="","",'15か月目'!K18+(E18+G18+H18))</f>
        <v>0</v>
      </c>
      <c r="L18" s="33">
        <f>IF($B17="","",'15か月目'!L18-D18)</f>
        <v>0</v>
      </c>
      <c r="M18" s="86">
        <f t="shared" ref="M18" si="20">IF(B17="","",IF((J18-K18)=0,0,ROUNDDOWN((((O18-K18)/J18)*100),3)))</f>
        <v>0</v>
      </c>
      <c r="N18" s="117"/>
      <c r="O18" s="94">
        <f>'15か月目'!O18+D18</f>
        <v>0</v>
      </c>
      <c r="P18" s="33">
        <f>IF($B17="","",'15か月目'!P18+E18)</f>
        <v>0</v>
      </c>
      <c r="Q18" s="77">
        <f t="shared" ref="Q18" si="21">IF(B17="","",IF(O18-(K18-P18)=0,0,ROUNDDOWN(((O18-K18)/(O18-P18)*100),3)))</f>
        <v>0</v>
      </c>
      <c r="R18" s="139"/>
      <c r="S18" s="121"/>
      <c r="T18" s="122"/>
      <c r="U18" s="123"/>
    </row>
    <row r="19" spans="1:21" ht="9.9499999999999993" customHeight="1" x14ac:dyDescent="0.15">
      <c r="A19" s="142">
        <v>4</v>
      </c>
      <c r="B19" s="177" t="str">
        <f>IF('１か月目'!B19=0,"",'１か月目'!B19)</f>
        <v/>
      </c>
      <c r="C19" s="20" t="s">
        <v>12</v>
      </c>
      <c r="D19" s="42">
        <f>IF(B19="",0,D$13)</f>
        <v>0</v>
      </c>
      <c r="E19" s="43"/>
      <c r="F19" s="34" t="str">
        <f>IF($B19="","",(D19-(E19+G19+H19)))</f>
        <v/>
      </c>
      <c r="G19" s="43"/>
      <c r="H19" s="43"/>
      <c r="I19" s="79" t="str">
        <f t="shared" ref="I19" si="22">IF(B19="","",IF((D19-E19)=0,0,ROUNDDOWN(((F19/D19)*100),3)))</f>
        <v/>
      </c>
      <c r="J19" s="95" t="str">
        <f>'１か月目'!J19</f>
        <v/>
      </c>
      <c r="K19" s="32" t="str">
        <f>IF($B19="","",'15か月目'!K19+(E19+G19+H19))</f>
        <v/>
      </c>
      <c r="L19" s="32" t="str">
        <f>IF($B19="","",'15か月目'!L19-D19)</f>
        <v/>
      </c>
      <c r="M19" s="85" t="str">
        <f t="shared" ref="M19" si="23">IF(B19="","",IF((J19-K19)=0,0,ROUNDDOWN((((O19-K19)/J19)*100),3)))</f>
        <v/>
      </c>
      <c r="N19" s="116" t="str">
        <f t="shared" ref="N19" si="24">IF(B19="","",IF(AND(M19&gt;=80,M20&gt;=80),"可","不可"))</f>
        <v/>
      </c>
      <c r="O19" s="95">
        <f>'15か月目'!O19+D19</f>
        <v>0</v>
      </c>
      <c r="P19" s="32" t="str">
        <f>IF($B19="","",'15か月目'!P19+E19)</f>
        <v/>
      </c>
      <c r="Q19" s="76" t="str">
        <f t="shared" ref="Q19" si="25">IF(B19="","",IF(O19-(K19-P19)=0,0,ROUNDDOWN(((O19-K19)/(O19-P19)*100),3)))</f>
        <v/>
      </c>
      <c r="R19" s="138" t="str">
        <f t="shared" ref="R19" si="26">IF(B19="","",IF(Q19+Q20=0,0,ROUNDDOWN((((O19-K19)+(O20-K20))/((O19-P19)+(O20-P20))*100),3)))</f>
        <v/>
      </c>
      <c r="S19" s="118"/>
      <c r="T19" s="119"/>
      <c r="U19" s="120"/>
    </row>
    <row r="20" spans="1:21" ht="9.9499999999999993" customHeight="1" x14ac:dyDescent="0.15">
      <c r="A20" s="143"/>
      <c r="B20" s="178"/>
      <c r="C20" s="109" t="s">
        <v>13</v>
      </c>
      <c r="D20" s="44">
        <f>IF(B19="",0,D$14)</f>
        <v>0</v>
      </c>
      <c r="E20" s="45"/>
      <c r="F20" s="35" t="str">
        <f>IF($B19="","",(D20-(E20+G20+H20)))</f>
        <v/>
      </c>
      <c r="G20" s="45"/>
      <c r="H20" s="45"/>
      <c r="I20" s="80" t="str">
        <f t="shared" ref="I20" si="27">IF(B19="","",IF((D20-E20)=0,0,ROUNDDOWN(((F20/D20)*100),3)))</f>
        <v/>
      </c>
      <c r="J20" s="94" t="str">
        <f>'１か月目'!J20</f>
        <v/>
      </c>
      <c r="K20" s="33" t="str">
        <f>IF($B19="","",'15か月目'!K20+(E20+G20+H20))</f>
        <v/>
      </c>
      <c r="L20" s="33" t="str">
        <f>IF($B19="","",'15か月目'!L20-D20)</f>
        <v/>
      </c>
      <c r="M20" s="87" t="str">
        <f t="shared" ref="M20" si="28">IF(B19="","",IF((J20-K20)=0,0,ROUNDDOWN((((O20-K20)/J20)*100),3)))</f>
        <v/>
      </c>
      <c r="N20" s="117"/>
      <c r="O20" s="94">
        <f>'15か月目'!O20+D20</f>
        <v>0</v>
      </c>
      <c r="P20" s="33" t="str">
        <f>IF($B19="","",'15か月目'!P20+E20)</f>
        <v/>
      </c>
      <c r="Q20" s="77" t="str">
        <f t="shared" ref="Q20" si="29">IF(B19="","",IF(O20-(K20-P20)=0,0,ROUNDDOWN(((O20-K20)/(O20-P20)*100),3)))</f>
        <v/>
      </c>
      <c r="R20" s="139"/>
      <c r="S20" s="121"/>
      <c r="T20" s="122"/>
      <c r="U20" s="123"/>
    </row>
    <row r="21" spans="1:21" ht="9.9499999999999993" customHeight="1" x14ac:dyDescent="0.15">
      <c r="A21" s="142">
        <v>5</v>
      </c>
      <c r="B21" s="177" t="str">
        <f>IF('１か月目'!B21=0,"",'１か月目'!B21)</f>
        <v/>
      </c>
      <c r="C21" s="108" t="s">
        <v>12</v>
      </c>
      <c r="D21" s="46">
        <f>IF(B21="",0,D$13)</f>
        <v>0</v>
      </c>
      <c r="E21" s="47"/>
      <c r="F21" s="36" t="str">
        <f t="shared" ref="F21" si="30">IF($B21="","",(D21-(E21+G21+H21)))</f>
        <v/>
      </c>
      <c r="G21" s="47"/>
      <c r="H21" s="47"/>
      <c r="I21" s="81" t="str">
        <f t="shared" ref="I21" si="31">IF(B21="","",IF((D21-E21)=0,0,ROUNDDOWN(((F21/D21)*100),3)))</f>
        <v/>
      </c>
      <c r="J21" s="95" t="str">
        <f>'１か月目'!J21</f>
        <v/>
      </c>
      <c r="K21" s="32" t="str">
        <f>IF($B21="","",'15か月目'!K21+(E21+G21+H21))</f>
        <v/>
      </c>
      <c r="L21" s="32" t="str">
        <f>IF($B21="","",'15か月目'!L21-D21)</f>
        <v/>
      </c>
      <c r="M21" s="88" t="str">
        <f t="shared" ref="M21" si="32">IF(B21="","",IF((J21-K21)=0,0,ROUNDDOWN((((O21-K21)/J21)*100),3)))</f>
        <v/>
      </c>
      <c r="N21" s="116" t="str">
        <f t="shared" ref="N21" si="33">IF(B21="","",IF(AND(M21&gt;=80,M22&gt;=80),"可","不可"))</f>
        <v/>
      </c>
      <c r="O21" s="95">
        <f>'15か月目'!O21+D21</f>
        <v>0</v>
      </c>
      <c r="P21" s="32" t="str">
        <f>IF($B21="","",'15か月目'!P21+E21)</f>
        <v/>
      </c>
      <c r="Q21" s="76" t="str">
        <f t="shared" ref="Q21" si="34">IF(B21="","",IF(O21-(K21-P21)=0,0,ROUNDDOWN(((O21-K21)/(O21-P21)*100),3)))</f>
        <v/>
      </c>
      <c r="R21" s="138" t="str">
        <f t="shared" ref="R21" si="35">IF(B21="","",IF(Q21+Q22=0,0,ROUNDDOWN((((O21-K21)+(O22-K22))/((O21-P21)+(O22-P22))*100),3)))</f>
        <v/>
      </c>
      <c r="S21" s="118"/>
      <c r="T21" s="119"/>
      <c r="U21" s="120"/>
    </row>
    <row r="22" spans="1:21" ht="9.9499999999999993" customHeight="1" x14ac:dyDescent="0.15">
      <c r="A22" s="143"/>
      <c r="B22" s="178"/>
      <c r="C22" s="18" t="s">
        <v>13</v>
      </c>
      <c r="D22" s="48">
        <f>IF(B21="",0,D$14)</f>
        <v>0</v>
      </c>
      <c r="E22" s="41"/>
      <c r="F22" s="33" t="str">
        <f t="shared" ref="F22" si="36">IF($B21="","",(D22-(E22+G22+H22)))</f>
        <v/>
      </c>
      <c r="G22" s="41"/>
      <c r="H22" s="41"/>
      <c r="I22" s="77" t="str">
        <f t="shared" ref="I22" si="37">IF(B21="","",IF((D22-E22)=0,0,ROUNDDOWN(((F22/D22)*100),3)))</f>
        <v/>
      </c>
      <c r="J22" s="94" t="str">
        <f>'１か月目'!J22</f>
        <v/>
      </c>
      <c r="K22" s="33" t="str">
        <f>IF($B21="","",'15か月目'!K22+(E22+G22+H22))</f>
        <v/>
      </c>
      <c r="L22" s="33" t="str">
        <f>IF($B21="","",'15か月目'!L22-D22)</f>
        <v/>
      </c>
      <c r="M22" s="86" t="str">
        <f t="shared" ref="M22" si="38">IF(B21="","",IF((J22-K22)=0,0,ROUNDDOWN((((O22-K22)/J22)*100),3)))</f>
        <v/>
      </c>
      <c r="N22" s="117"/>
      <c r="O22" s="94">
        <f>'15か月目'!O22+D22</f>
        <v>0</v>
      </c>
      <c r="P22" s="33" t="str">
        <f>IF($B21="","",'15か月目'!P22+E22)</f>
        <v/>
      </c>
      <c r="Q22" s="77" t="str">
        <f t="shared" ref="Q22" si="39">IF(B21="","",IF(O22-(K22-P22)=0,0,ROUNDDOWN(((O22-K22)/(O22-P22)*100),3)))</f>
        <v/>
      </c>
      <c r="R22" s="139"/>
      <c r="S22" s="121"/>
      <c r="T22" s="122"/>
      <c r="U22" s="123"/>
    </row>
    <row r="23" spans="1:21" ht="9.9499999999999993" customHeight="1" x14ac:dyDescent="0.15">
      <c r="A23" s="142">
        <v>6</v>
      </c>
      <c r="B23" s="177" t="str">
        <f>IF('１か月目'!B23=0,"",'１か月目'!B23)</f>
        <v/>
      </c>
      <c r="C23" s="20" t="s">
        <v>12</v>
      </c>
      <c r="D23" s="42">
        <f>IF(B23="",0,D$13)</f>
        <v>0</v>
      </c>
      <c r="E23" s="43"/>
      <c r="F23" s="34" t="str">
        <f t="shared" ref="F23" si="40">IF($B23="","",(D23-(E23+G23+H23)))</f>
        <v/>
      </c>
      <c r="G23" s="43"/>
      <c r="H23" s="43"/>
      <c r="I23" s="79" t="str">
        <f t="shared" ref="I23" si="41">IF(B23="","",IF((D23-E23)=0,0,ROUNDDOWN(((F23/D23)*100),3)))</f>
        <v/>
      </c>
      <c r="J23" s="95" t="str">
        <f>'１か月目'!J23</f>
        <v/>
      </c>
      <c r="K23" s="32" t="str">
        <f>IF($B23="","",'15か月目'!K23+(E23+G23+H23))</f>
        <v/>
      </c>
      <c r="L23" s="32" t="str">
        <f>IF($B23="","",'15か月目'!L23-D23)</f>
        <v/>
      </c>
      <c r="M23" s="85" t="str">
        <f t="shared" ref="M23" si="42">IF(B23="","",IF((J23-K23)=0,0,ROUNDDOWN((((O23-K23)/J23)*100),3)))</f>
        <v/>
      </c>
      <c r="N23" s="116" t="str">
        <f t="shared" ref="N23" si="43">IF(B23="","",IF(AND(M23&gt;=80,M24&gt;=80),"可","不可"))</f>
        <v/>
      </c>
      <c r="O23" s="95">
        <f>'15か月目'!O23+D23</f>
        <v>0</v>
      </c>
      <c r="P23" s="32" t="str">
        <f>IF($B23="","",'15か月目'!P23+E23)</f>
        <v/>
      </c>
      <c r="Q23" s="76" t="str">
        <f t="shared" ref="Q23" si="44">IF(B23="","",IF(O23-(K23-P23)=0,0,ROUNDDOWN(((O23-K23)/(O23-P23)*100),3)))</f>
        <v/>
      </c>
      <c r="R23" s="138" t="str">
        <f t="shared" ref="R23" si="45">IF(B23="","",IF(Q23+Q24=0,0,ROUNDDOWN((((O23-K23)+(O24-K24))/((O23-P23)+(O24-P24))*100),3)))</f>
        <v/>
      </c>
      <c r="S23" s="118"/>
      <c r="T23" s="119"/>
      <c r="U23" s="120"/>
    </row>
    <row r="24" spans="1:21" ht="9.9499999999999993" customHeight="1" x14ac:dyDescent="0.15">
      <c r="A24" s="143"/>
      <c r="B24" s="178"/>
      <c r="C24" s="109" t="s">
        <v>13</v>
      </c>
      <c r="D24" s="44">
        <f>IF(B23="",0,D$14)</f>
        <v>0</v>
      </c>
      <c r="E24" s="45"/>
      <c r="F24" s="35" t="str">
        <f t="shared" ref="F24" si="46">IF($B23="","",(D24-(E24+G24+H24)))</f>
        <v/>
      </c>
      <c r="G24" s="45"/>
      <c r="H24" s="45"/>
      <c r="I24" s="80" t="str">
        <f t="shared" ref="I24" si="47">IF(B23="","",IF((D24-E24)=0,0,ROUNDDOWN(((F24/D24)*100),3)))</f>
        <v/>
      </c>
      <c r="J24" s="94" t="str">
        <f>'１か月目'!J24</f>
        <v/>
      </c>
      <c r="K24" s="33" t="str">
        <f>IF($B23="","",'15か月目'!K24+(E24+G24+H24))</f>
        <v/>
      </c>
      <c r="L24" s="33" t="str">
        <f>IF($B23="","",'15か月目'!L24-D24)</f>
        <v/>
      </c>
      <c r="M24" s="87" t="str">
        <f t="shared" ref="M24" si="48">IF(B23="","",IF((J24-K24)=0,0,ROUNDDOWN((((O24-K24)/J24)*100),3)))</f>
        <v/>
      </c>
      <c r="N24" s="117"/>
      <c r="O24" s="94">
        <f>'15か月目'!O24+D24</f>
        <v>0</v>
      </c>
      <c r="P24" s="33" t="str">
        <f>IF($B23="","",'15か月目'!P24+E24)</f>
        <v/>
      </c>
      <c r="Q24" s="77" t="str">
        <f t="shared" ref="Q24" si="49">IF(B23="","",IF(O24-(K24-P24)=0,0,ROUNDDOWN(((O24-K24)/(O24-P24)*100),3)))</f>
        <v/>
      </c>
      <c r="R24" s="139"/>
      <c r="S24" s="121"/>
      <c r="T24" s="122"/>
      <c r="U24" s="123"/>
    </row>
    <row r="25" spans="1:21" ht="9.9499999999999993" customHeight="1" x14ac:dyDescent="0.15">
      <c r="A25" s="142">
        <v>7</v>
      </c>
      <c r="B25" s="177" t="str">
        <f>IF('１か月目'!B25=0,"",'１か月目'!B25)</f>
        <v/>
      </c>
      <c r="C25" s="108" t="s">
        <v>12</v>
      </c>
      <c r="D25" s="46">
        <f>IF(B25="",0,D$13)</f>
        <v>0</v>
      </c>
      <c r="E25" s="47"/>
      <c r="F25" s="36" t="str">
        <f t="shared" ref="F25" si="50">IF($B25="","",(D25-(E25+G25+H25)))</f>
        <v/>
      </c>
      <c r="G25" s="47"/>
      <c r="H25" s="47"/>
      <c r="I25" s="81" t="str">
        <f t="shared" ref="I25" si="51">IF(B25="","",IF((D25-E25)=0,0,ROUNDDOWN(((F25/D25)*100),3)))</f>
        <v/>
      </c>
      <c r="J25" s="95" t="str">
        <f>'１か月目'!J25</f>
        <v/>
      </c>
      <c r="K25" s="32" t="str">
        <f>IF($B25="","",'15か月目'!K25+(E25+G25+H25))</f>
        <v/>
      </c>
      <c r="L25" s="32" t="str">
        <f>IF($B25="","",'15か月目'!L25-D25)</f>
        <v/>
      </c>
      <c r="M25" s="88" t="str">
        <f t="shared" ref="M25" si="52">IF(B25="","",IF((J25-K25)=0,0,ROUNDDOWN((((O25-K25)/J25)*100),3)))</f>
        <v/>
      </c>
      <c r="N25" s="116" t="str">
        <f t="shared" ref="N25" si="53">IF(B25="","",IF(AND(M25&gt;=80,M26&gt;=80),"可","不可"))</f>
        <v/>
      </c>
      <c r="O25" s="95">
        <f>'15か月目'!O25+D25</f>
        <v>0</v>
      </c>
      <c r="P25" s="32" t="str">
        <f>IF($B25="","",'15か月目'!P25+E25)</f>
        <v/>
      </c>
      <c r="Q25" s="76" t="str">
        <f t="shared" ref="Q25" si="54">IF(B25="","",IF(O25-(K25-P25)=0,0,ROUNDDOWN(((O25-K25)/(O25-P25)*100),3)))</f>
        <v/>
      </c>
      <c r="R25" s="138" t="str">
        <f t="shared" ref="R25" si="55">IF(B25="","",IF(Q25+Q26=0,0,ROUNDDOWN((((O25-K25)+(O26-K26))/((O25-P25)+(O26-P26))*100),3)))</f>
        <v/>
      </c>
      <c r="S25" s="118"/>
      <c r="T25" s="119"/>
      <c r="U25" s="120"/>
    </row>
    <row r="26" spans="1:21" ht="9.9499999999999993" customHeight="1" x14ac:dyDescent="0.15">
      <c r="A26" s="143"/>
      <c r="B26" s="178"/>
      <c r="C26" s="18" t="s">
        <v>13</v>
      </c>
      <c r="D26" s="48">
        <f>IF(B25="",0,D$14)</f>
        <v>0</v>
      </c>
      <c r="E26" s="41"/>
      <c r="F26" s="33" t="str">
        <f t="shared" ref="F26" si="56">IF($B25="","",(D26-(E26+G26+H26)))</f>
        <v/>
      </c>
      <c r="G26" s="41"/>
      <c r="H26" s="41"/>
      <c r="I26" s="77" t="str">
        <f t="shared" ref="I26" si="57">IF(B25="","",IF((D26-E26)=0,0,ROUNDDOWN(((F26/D26)*100),3)))</f>
        <v/>
      </c>
      <c r="J26" s="94" t="str">
        <f>'１か月目'!J26</f>
        <v/>
      </c>
      <c r="K26" s="33" t="str">
        <f>IF($B25="","",'15か月目'!K26+(E26+G26+H26))</f>
        <v/>
      </c>
      <c r="L26" s="33" t="str">
        <f>IF($B25="","",'15か月目'!L26-D26)</f>
        <v/>
      </c>
      <c r="M26" s="86" t="str">
        <f t="shared" ref="M26" si="58">IF(B25="","",IF((J26-K26)=0,0,ROUNDDOWN((((O26-K26)/J26)*100),3)))</f>
        <v/>
      </c>
      <c r="N26" s="117"/>
      <c r="O26" s="94">
        <f>'15か月目'!O26+D26</f>
        <v>0</v>
      </c>
      <c r="P26" s="33" t="str">
        <f>IF($B25="","",'15か月目'!P26+E26)</f>
        <v/>
      </c>
      <c r="Q26" s="77" t="str">
        <f t="shared" ref="Q26" si="59">IF(B25="","",IF(O26-(K26-P26)=0,0,ROUNDDOWN(((O26-K26)/(O26-P26)*100),3)))</f>
        <v/>
      </c>
      <c r="R26" s="139"/>
      <c r="S26" s="121"/>
      <c r="T26" s="122"/>
      <c r="U26" s="123"/>
    </row>
    <row r="27" spans="1:21" ht="9.9499999999999993" customHeight="1" x14ac:dyDescent="0.15">
      <c r="A27" s="142">
        <v>8</v>
      </c>
      <c r="B27" s="177" t="str">
        <f>IF('１か月目'!B27=0,"",'１か月目'!B27)</f>
        <v/>
      </c>
      <c r="C27" s="20" t="s">
        <v>12</v>
      </c>
      <c r="D27" s="42">
        <f>IF(B27="",0,D$13)</f>
        <v>0</v>
      </c>
      <c r="E27" s="43"/>
      <c r="F27" s="34" t="str">
        <f t="shared" ref="F27" si="60">IF($B27="","",(D27-(E27+G27+H27)))</f>
        <v/>
      </c>
      <c r="G27" s="43"/>
      <c r="H27" s="43"/>
      <c r="I27" s="79" t="str">
        <f t="shared" ref="I27" si="61">IF(B27="","",IF((D27-E27)=0,0,ROUNDDOWN(((F27/D27)*100),3)))</f>
        <v/>
      </c>
      <c r="J27" s="95" t="str">
        <f>'１か月目'!J27</f>
        <v/>
      </c>
      <c r="K27" s="32" t="str">
        <f>IF($B27="","",'15か月目'!K27+(E27+G27+H27))</f>
        <v/>
      </c>
      <c r="L27" s="32" t="str">
        <f>IF($B27="","",'15か月目'!L27-D27)</f>
        <v/>
      </c>
      <c r="M27" s="85" t="str">
        <f t="shared" ref="M27" si="62">IF(B27="","",IF((J27-K27)=0,0,ROUNDDOWN((((O27-K27)/J27)*100),3)))</f>
        <v/>
      </c>
      <c r="N27" s="116" t="str">
        <f t="shared" ref="N27" si="63">IF(B27="","",IF(AND(M27&gt;=80,M28&gt;=80),"可","不可"))</f>
        <v/>
      </c>
      <c r="O27" s="95">
        <f>'15か月目'!O27+D27</f>
        <v>0</v>
      </c>
      <c r="P27" s="32" t="str">
        <f>IF($B27="","",'15か月目'!P27+E27)</f>
        <v/>
      </c>
      <c r="Q27" s="76" t="str">
        <f t="shared" ref="Q27" si="64">IF(B27="","",IF(O27-(K27-P27)=0,0,ROUNDDOWN(((O27-K27)/(O27-P27)*100),3)))</f>
        <v/>
      </c>
      <c r="R27" s="138" t="str">
        <f t="shared" ref="R27" si="65">IF(B27="","",IF(Q27+Q28=0,0,ROUNDDOWN((((O27-K27)+(O28-K28))/((O27-P27)+(O28-P28))*100),3)))</f>
        <v/>
      </c>
      <c r="S27" s="118"/>
      <c r="T27" s="119"/>
      <c r="U27" s="120"/>
    </row>
    <row r="28" spans="1:21" ht="9.9499999999999993" customHeight="1" x14ac:dyDescent="0.15">
      <c r="A28" s="143"/>
      <c r="B28" s="178"/>
      <c r="C28" s="109" t="s">
        <v>13</v>
      </c>
      <c r="D28" s="44">
        <f>IF(B27="",0,D$14)</f>
        <v>0</v>
      </c>
      <c r="E28" s="45"/>
      <c r="F28" s="35" t="str">
        <f t="shared" ref="F28" si="66">IF($B27="","",(D28-(E28+G28+H28)))</f>
        <v/>
      </c>
      <c r="G28" s="45"/>
      <c r="H28" s="45"/>
      <c r="I28" s="80" t="str">
        <f t="shared" ref="I28" si="67">IF(B27="","",IF((D28-E28)=0,0,ROUNDDOWN(((F28/D28)*100),3)))</f>
        <v/>
      </c>
      <c r="J28" s="94" t="str">
        <f>'１か月目'!J28</f>
        <v/>
      </c>
      <c r="K28" s="33" t="str">
        <f>IF($B27="","",'15か月目'!K28+(E28+G28+H28))</f>
        <v/>
      </c>
      <c r="L28" s="33" t="str">
        <f>IF($B27="","",'15か月目'!L28-D28)</f>
        <v/>
      </c>
      <c r="M28" s="87" t="str">
        <f t="shared" ref="M28" si="68">IF(B27="","",IF((J28-K28)=0,0,ROUNDDOWN((((O28-K28)/J28)*100),3)))</f>
        <v/>
      </c>
      <c r="N28" s="117"/>
      <c r="O28" s="94">
        <f>'15か月目'!O28+D28</f>
        <v>0</v>
      </c>
      <c r="P28" s="33" t="str">
        <f>IF($B27="","",'15か月目'!P28+E28)</f>
        <v/>
      </c>
      <c r="Q28" s="77" t="str">
        <f t="shared" ref="Q28" si="69">IF(B27="","",IF(O28-(K28-P28)=0,0,ROUNDDOWN(((O28-K28)/(O28-P28)*100),3)))</f>
        <v/>
      </c>
      <c r="R28" s="139"/>
      <c r="S28" s="121"/>
      <c r="T28" s="122"/>
      <c r="U28" s="123"/>
    </row>
    <row r="29" spans="1:21" ht="9.9499999999999993" customHeight="1" x14ac:dyDescent="0.15">
      <c r="A29" s="142">
        <v>9</v>
      </c>
      <c r="B29" s="177" t="str">
        <f>IF('１か月目'!B29=0,"",'１か月目'!B29)</f>
        <v/>
      </c>
      <c r="C29" s="108" t="s">
        <v>12</v>
      </c>
      <c r="D29" s="46">
        <f>IF(B29="",0,D$13)</f>
        <v>0</v>
      </c>
      <c r="E29" s="47"/>
      <c r="F29" s="36" t="str">
        <f t="shared" ref="F29" si="70">IF($B29="","",(D29-(E29+G29+H29)))</f>
        <v/>
      </c>
      <c r="G29" s="47"/>
      <c r="H29" s="47"/>
      <c r="I29" s="81" t="str">
        <f t="shared" ref="I29" si="71">IF(B29="","",IF((D29-E29)=0,0,ROUNDDOWN(((F29/D29)*100),3)))</f>
        <v/>
      </c>
      <c r="J29" s="95" t="str">
        <f>'１か月目'!J29</f>
        <v/>
      </c>
      <c r="K29" s="32" t="str">
        <f>IF($B29="","",'15か月目'!K29+(E29+G29+H29))</f>
        <v/>
      </c>
      <c r="L29" s="32" t="str">
        <f>IF($B29="","",'15か月目'!L29-D29)</f>
        <v/>
      </c>
      <c r="M29" s="88" t="str">
        <f t="shared" ref="M29" si="72">IF(B29="","",IF((J29-K29)=0,0,ROUNDDOWN((((O29-K29)/J29)*100),3)))</f>
        <v/>
      </c>
      <c r="N29" s="116" t="str">
        <f t="shared" ref="N29" si="73">IF(B29="","",IF(AND(M29&gt;=80,M30&gt;=80),"可","不可"))</f>
        <v/>
      </c>
      <c r="O29" s="95">
        <f>'15か月目'!O29+D29</f>
        <v>0</v>
      </c>
      <c r="P29" s="32" t="str">
        <f>IF($B29="","",'15か月目'!P29+E29)</f>
        <v/>
      </c>
      <c r="Q29" s="76" t="str">
        <f t="shared" ref="Q29" si="74">IF(B29="","",IF(O29-(K29-P29)=0,0,ROUNDDOWN(((O29-K29)/(O29-P29)*100),3)))</f>
        <v/>
      </c>
      <c r="R29" s="138" t="str">
        <f t="shared" ref="R29" si="75">IF(B29="","",IF(Q29+Q30=0,0,ROUNDDOWN((((O29-K29)+(O30-K30))/((O29-P29)+(O30-P30))*100),3)))</f>
        <v/>
      </c>
      <c r="S29" s="118"/>
      <c r="T29" s="119"/>
      <c r="U29" s="120"/>
    </row>
    <row r="30" spans="1:21" ht="9.9499999999999993" customHeight="1" x14ac:dyDescent="0.15">
      <c r="A30" s="143"/>
      <c r="B30" s="178"/>
      <c r="C30" s="18" t="s">
        <v>13</v>
      </c>
      <c r="D30" s="48">
        <f>IF(B29="",0,D$14)</f>
        <v>0</v>
      </c>
      <c r="E30" s="41"/>
      <c r="F30" s="33" t="str">
        <f t="shared" ref="F30" si="76">IF($B29="","",(D30-(E30+G30+H30)))</f>
        <v/>
      </c>
      <c r="G30" s="41"/>
      <c r="H30" s="41"/>
      <c r="I30" s="77" t="str">
        <f t="shared" ref="I30" si="77">IF(B29="","",IF((D30-E30)=0,0,ROUNDDOWN(((F30/D30)*100),3)))</f>
        <v/>
      </c>
      <c r="J30" s="94" t="str">
        <f>'１か月目'!J30</f>
        <v/>
      </c>
      <c r="K30" s="33" t="str">
        <f>IF($B29="","",'15か月目'!K30+(E30+G30+H30))</f>
        <v/>
      </c>
      <c r="L30" s="33" t="str">
        <f>IF($B29="","",'15か月目'!L30-D30)</f>
        <v/>
      </c>
      <c r="M30" s="86" t="str">
        <f t="shared" ref="M30" si="78">IF(B29="","",IF((J30-K30)=0,0,ROUNDDOWN((((O30-K30)/J30)*100),3)))</f>
        <v/>
      </c>
      <c r="N30" s="117"/>
      <c r="O30" s="94">
        <f>'15か月目'!O30+D30</f>
        <v>0</v>
      </c>
      <c r="P30" s="33" t="str">
        <f>IF($B29="","",'15か月目'!P30+E30)</f>
        <v/>
      </c>
      <c r="Q30" s="77" t="str">
        <f t="shared" ref="Q30" si="79">IF(B29="","",IF(O30-(K30-P30)=0,0,ROUNDDOWN(((O30-K30)/(O30-P30)*100),3)))</f>
        <v/>
      </c>
      <c r="R30" s="139"/>
      <c r="S30" s="121"/>
      <c r="T30" s="122"/>
      <c r="U30" s="123"/>
    </row>
    <row r="31" spans="1:21" ht="9.9499999999999993" customHeight="1" x14ac:dyDescent="0.15">
      <c r="A31" s="142">
        <v>10</v>
      </c>
      <c r="B31" s="177" t="str">
        <f>IF('１か月目'!B31=0,"",'１か月目'!B31)</f>
        <v/>
      </c>
      <c r="C31" s="20" t="s">
        <v>12</v>
      </c>
      <c r="D31" s="42">
        <f>IF(B31="",0,D$13)</f>
        <v>0</v>
      </c>
      <c r="E31" s="43"/>
      <c r="F31" s="34" t="str">
        <f t="shared" ref="F31" si="80">IF($B31="","",(D31-(E31+G31+H31)))</f>
        <v/>
      </c>
      <c r="G31" s="43"/>
      <c r="H31" s="43"/>
      <c r="I31" s="79" t="str">
        <f t="shared" ref="I31" si="81">IF(B31="","",IF((D31-E31)=0,0,ROUNDDOWN(((F31/D31)*100),3)))</f>
        <v/>
      </c>
      <c r="J31" s="95" t="str">
        <f>'１か月目'!J31</f>
        <v/>
      </c>
      <c r="K31" s="32" t="str">
        <f>IF($B31="","",'15か月目'!K31+(E31+G31+H31))</f>
        <v/>
      </c>
      <c r="L31" s="32" t="str">
        <f>IF($B31="","",'15か月目'!L31-D31)</f>
        <v/>
      </c>
      <c r="M31" s="85" t="str">
        <f t="shared" ref="M31" si="82">IF(B31="","",IF((J31-K31)=0,0,ROUNDDOWN((((O31-K31)/J31)*100),3)))</f>
        <v/>
      </c>
      <c r="N31" s="116" t="str">
        <f t="shared" ref="N31" si="83">IF(B31="","",IF(AND(M31&gt;=80,M32&gt;=80),"可","不可"))</f>
        <v/>
      </c>
      <c r="O31" s="95">
        <f>'15か月目'!O31+D31</f>
        <v>0</v>
      </c>
      <c r="P31" s="32" t="str">
        <f>IF($B31="","",'15か月目'!P31+E31)</f>
        <v/>
      </c>
      <c r="Q31" s="76" t="str">
        <f t="shared" ref="Q31" si="84">IF(B31="","",IF(O31-(K31-P31)=0,0,ROUNDDOWN(((O31-K31)/(O31-P31)*100),3)))</f>
        <v/>
      </c>
      <c r="R31" s="138" t="str">
        <f t="shared" ref="R31" si="85">IF(B31="","",IF(Q31+Q32=0,0,ROUNDDOWN((((O31-K31)+(O32-K32))/((O31-P31)+(O32-P32))*100),3)))</f>
        <v/>
      </c>
      <c r="S31" s="118"/>
      <c r="T31" s="119"/>
      <c r="U31" s="120"/>
    </row>
    <row r="32" spans="1:21" ht="9.9499999999999993" customHeight="1" x14ac:dyDescent="0.15">
      <c r="A32" s="143"/>
      <c r="B32" s="178"/>
      <c r="C32" s="109" t="s">
        <v>13</v>
      </c>
      <c r="D32" s="44">
        <f>IF(B31="",0,D$14)</f>
        <v>0</v>
      </c>
      <c r="E32" s="45"/>
      <c r="F32" s="35" t="str">
        <f t="shared" ref="F32" si="86">IF($B31="","",(D32-(E32+G32+H32)))</f>
        <v/>
      </c>
      <c r="G32" s="45"/>
      <c r="H32" s="45"/>
      <c r="I32" s="80" t="str">
        <f t="shared" ref="I32" si="87">IF(B31="","",IF((D32-E32)=0,0,ROUNDDOWN(((F32/D32)*100),3)))</f>
        <v/>
      </c>
      <c r="J32" s="94" t="str">
        <f>'１か月目'!J32</f>
        <v/>
      </c>
      <c r="K32" s="33" t="str">
        <f>IF($B31="","",'15か月目'!K32+(E32+G32+H32))</f>
        <v/>
      </c>
      <c r="L32" s="33" t="str">
        <f>IF($B31="","",'15か月目'!L32-D32)</f>
        <v/>
      </c>
      <c r="M32" s="87" t="str">
        <f t="shared" ref="M32" si="88">IF(B31="","",IF((J32-K32)=0,0,ROUNDDOWN((((O32-K32)/J32)*100),3)))</f>
        <v/>
      </c>
      <c r="N32" s="117"/>
      <c r="O32" s="94">
        <f>'15か月目'!O32+D32</f>
        <v>0</v>
      </c>
      <c r="P32" s="33" t="str">
        <f>IF($B31="","",'15か月目'!P32+E32)</f>
        <v/>
      </c>
      <c r="Q32" s="77" t="str">
        <f t="shared" ref="Q32" si="89">IF(B31="","",IF(O32-(K32-P32)=0,0,ROUNDDOWN(((O32-K32)/(O32-P32)*100),3)))</f>
        <v/>
      </c>
      <c r="R32" s="139"/>
      <c r="S32" s="121"/>
      <c r="T32" s="122"/>
      <c r="U32" s="123"/>
    </row>
    <row r="33" spans="1:21" ht="9.9499999999999993" customHeight="1" x14ac:dyDescent="0.15">
      <c r="A33" s="142">
        <v>11</v>
      </c>
      <c r="B33" s="177" t="str">
        <f>IF('１か月目'!B33=0,"",'１か月目'!B33)</f>
        <v/>
      </c>
      <c r="C33" s="108" t="s">
        <v>12</v>
      </c>
      <c r="D33" s="46">
        <f>IF(B33="",0,D$13)</f>
        <v>0</v>
      </c>
      <c r="E33" s="47"/>
      <c r="F33" s="36" t="str">
        <f t="shared" ref="F33" si="90">IF($B33="","",(D33-(E33+G33+H33)))</f>
        <v/>
      </c>
      <c r="G33" s="47"/>
      <c r="H33" s="47"/>
      <c r="I33" s="81" t="str">
        <f t="shared" ref="I33" si="91">IF(B33="","",IF((D33-E33)=0,0,ROUNDDOWN(((F33/D33)*100),3)))</f>
        <v/>
      </c>
      <c r="J33" s="95" t="str">
        <f>'１か月目'!J33</f>
        <v/>
      </c>
      <c r="K33" s="32" t="str">
        <f>IF($B33="","",'15か月目'!K33+(E33+G33+H33))</f>
        <v/>
      </c>
      <c r="L33" s="32" t="str">
        <f>IF($B33="","",'15か月目'!L33-D33)</f>
        <v/>
      </c>
      <c r="M33" s="88" t="str">
        <f t="shared" ref="M33" si="92">IF(B33="","",IF((J33-K33)=0,0,ROUNDDOWN((((O33-K33)/J33)*100),3)))</f>
        <v/>
      </c>
      <c r="N33" s="116" t="str">
        <f t="shared" ref="N33" si="93">IF(B33="","",IF(AND(M33&gt;=80,M34&gt;=80),"可","不可"))</f>
        <v/>
      </c>
      <c r="O33" s="95">
        <f>'15か月目'!O33+D33</f>
        <v>0</v>
      </c>
      <c r="P33" s="32" t="str">
        <f>IF($B33="","",'15か月目'!P33+E33)</f>
        <v/>
      </c>
      <c r="Q33" s="76" t="str">
        <f t="shared" ref="Q33" si="94">IF(B33="","",IF(O33-(K33-P33)=0,0,ROUNDDOWN(((O33-K33)/(O33-P33)*100),3)))</f>
        <v/>
      </c>
      <c r="R33" s="138" t="str">
        <f t="shared" ref="R33" si="95">IF(B33="","",IF(Q33+Q34=0,0,ROUNDDOWN((((O33-K33)+(O34-K34))/((O33-P33)+(O34-P34))*100),3)))</f>
        <v/>
      </c>
      <c r="S33" s="118"/>
      <c r="T33" s="119"/>
      <c r="U33" s="120"/>
    </row>
    <row r="34" spans="1:21" ht="9.9499999999999993" customHeight="1" x14ac:dyDescent="0.15">
      <c r="A34" s="143"/>
      <c r="B34" s="178"/>
      <c r="C34" s="18" t="s">
        <v>13</v>
      </c>
      <c r="D34" s="48">
        <f>IF(B33="",0,D$14)</f>
        <v>0</v>
      </c>
      <c r="E34" s="41"/>
      <c r="F34" s="33" t="str">
        <f t="shared" ref="F34" si="96">IF($B33="","",(D34-(E34+G34+H34)))</f>
        <v/>
      </c>
      <c r="G34" s="41"/>
      <c r="H34" s="41"/>
      <c r="I34" s="77" t="str">
        <f t="shared" ref="I34" si="97">IF(B33="","",IF((D34-E34)=0,0,ROUNDDOWN(((F34/D34)*100),3)))</f>
        <v/>
      </c>
      <c r="J34" s="94" t="str">
        <f>'１か月目'!J34</f>
        <v/>
      </c>
      <c r="K34" s="33" t="str">
        <f>IF($B33="","",'15か月目'!K34+(E34+G34+H34))</f>
        <v/>
      </c>
      <c r="L34" s="33" t="str">
        <f>IF($B33="","",'15か月目'!L34-D34)</f>
        <v/>
      </c>
      <c r="M34" s="86" t="str">
        <f t="shared" ref="M34" si="98">IF(B33="","",IF((J34-K34)=0,0,ROUNDDOWN((((O34-K34)/J34)*100),3)))</f>
        <v/>
      </c>
      <c r="N34" s="117"/>
      <c r="O34" s="94">
        <f>'15か月目'!O34+D34</f>
        <v>0</v>
      </c>
      <c r="P34" s="33" t="str">
        <f>IF($B33="","",'15か月目'!P34+E34)</f>
        <v/>
      </c>
      <c r="Q34" s="77" t="str">
        <f t="shared" ref="Q34" si="99">IF(B33="","",IF(O34-(K34-P34)=0,0,ROUNDDOWN(((O34-K34)/(O34-P34)*100),3)))</f>
        <v/>
      </c>
      <c r="R34" s="139"/>
      <c r="S34" s="121"/>
      <c r="T34" s="122"/>
      <c r="U34" s="123"/>
    </row>
    <row r="35" spans="1:21" ht="9.9499999999999993" customHeight="1" x14ac:dyDescent="0.15">
      <c r="A35" s="142">
        <v>12</v>
      </c>
      <c r="B35" s="177" t="str">
        <f>IF('１か月目'!B35=0,"",'１か月目'!B35)</f>
        <v/>
      </c>
      <c r="C35" s="20" t="s">
        <v>12</v>
      </c>
      <c r="D35" s="42">
        <f>IF(B35="",0,D$13)</f>
        <v>0</v>
      </c>
      <c r="E35" s="43"/>
      <c r="F35" s="34" t="str">
        <f t="shared" ref="F35" si="100">IF($B35="","",(D35-(E35+G35+H35)))</f>
        <v/>
      </c>
      <c r="G35" s="43"/>
      <c r="H35" s="43"/>
      <c r="I35" s="79" t="str">
        <f t="shared" ref="I35" si="101">IF(B35="","",IF((D35-E35)=0,0,ROUNDDOWN(((F35/D35)*100),3)))</f>
        <v/>
      </c>
      <c r="J35" s="95" t="str">
        <f>'１か月目'!J35</f>
        <v/>
      </c>
      <c r="K35" s="32" t="str">
        <f>IF($B35="","",'15か月目'!K35+(E35+G35+H35))</f>
        <v/>
      </c>
      <c r="L35" s="32" t="str">
        <f>IF($B35="","",'15か月目'!L35-D35)</f>
        <v/>
      </c>
      <c r="M35" s="85" t="str">
        <f t="shared" ref="M35" si="102">IF(B35="","",IF((J35-K35)=0,0,ROUNDDOWN((((O35-K35)/J35)*100),3)))</f>
        <v/>
      </c>
      <c r="N35" s="116" t="str">
        <f t="shared" ref="N35" si="103">IF(B35="","",IF(AND(M35&gt;=80,M36&gt;=80),"可","不可"))</f>
        <v/>
      </c>
      <c r="O35" s="95">
        <f>'15か月目'!O35+D35</f>
        <v>0</v>
      </c>
      <c r="P35" s="32" t="str">
        <f>IF($B35="","",'15か月目'!P35+E35)</f>
        <v/>
      </c>
      <c r="Q35" s="76" t="str">
        <f t="shared" ref="Q35" si="104">IF(B35="","",IF(O35-(K35-P35)=0,0,ROUNDDOWN(((O35-K35)/(O35-P35)*100),3)))</f>
        <v/>
      </c>
      <c r="R35" s="138" t="str">
        <f t="shared" ref="R35" si="105">IF(B35="","",IF(Q35+Q36=0,0,ROUNDDOWN((((O35-K35)+(O36-K36))/((O35-P35)+(O36-P36))*100),3)))</f>
        <v/>
      </c>
      <c r="S35" s="118"/>
      <c r="T35" s="119"/>
      <c r="U35" s="120"/>
    </row>
    <row r="36" spans="1:21" ht="9.9499999999999993" customHeight="1" x14ac:dyDescent="0.15">
      <c r="A36" s="143"/>
      <c r="B36" s="178"/>
      <c r="C36" s="109" t="s">
        <v>13</v>
      </c>
      <c r="D36" s="44">
        <f>IF(B35="",0,D$14)</f>
        <v>0</v>
      </c>
      <c r="E36" s="45"/>
      <c r="F36" s="35" t="str">
        <f t="shared" ref="F36" si="106">IF($B35="","",(D36-(E36+G36+H36)))</f>
        <v/>
      </c>
      <c r="G36" s="45"/>
      <c r="H36" s="45"/>
      <c r="I36" s="80" t="str">
        <f t="shared" ref="I36" si="107">IF(B35="","",IF((D36-E36)=0,0,ROUNDDOWN(((F36/D36)*100),3)))</f>
        <v/>
      </c>
      <c r="J36" s="94" t="str">
        <f>'１か月目'!J36</f>
        <v/>
      </c>
      <c r="K36" s="33" t="str">
        <f>IF($B35="","",'15か月目'!K36+(E36+G36+H36))</f>
        <v/>
      </c>
      <c r="L36" s="33" t="str">
        <f>IF($B35="","",'15か月目'!L36-D36)</f>
        <v/>
      </c>
      <c r="M36" s="87" t="str">
        <f t="shared" ref="M36" si="108">IF(B35="","",IF((J36-K36)=0,0,ROUNDDOWN((((O36-K36)/J36)*100),3)))</f>
        <v/>
      </c>
      <c r="N36" s="117"/>
      <c r="O36" s="94">
        <f>'15か月目'!O36+D36</f>
        <v>0</v>
      </c>
      <c r="P36" s="33" t="str">
        <f>IF($B35="","",'15か月目'!P36+E36)</f>
        <v/>
      </c>
      <c r="Q36" s="77" t="str">
        <f t="shared" ref="Q36" si="109">IF(B35="","",IF(O36-(K36-P36)=0,0,ROUNDDOWN(((O36-K36)/(O36-P36)*100),3)))</f>
        <v/>
      </c>
      <c r="R36" s="139"/>
      <c r="S36" s="121"/>
      <c r="T36" s="122"/>
      <c r="U36" s="123"/>
    </row>
    <row r="37" spans="1:21" ht="9.9499999999999993" customHeight="1" x14ac:dyDescent="0.15">
      <c r="A37" s="142">
        <v>13</v>
      </c>
      <c r="B37" s="177" t="str">
        <f>IF('１か月目'!B37=0,"",'１か月目'!B37)</f>
        <v/>
      </c>
      <c r="C37" s="108" t="s">
        <v>12</v>
      </c>
      <c r="D37" s="46">
        <f>IF(B37="",0,D$13)</f>
        <v>0</v>
      </c>
      <c r="E37" s="47"/>
      <c r="F37" s="36" t="str">
        <f t="shared" ref="F37" si="110">IF($B37="","",(D37-(E37+G37+H37)))</f>
        <v/>
      </c>
      <c r="G37" s="47"/>
      <c r="H37" s="47"/>
      <c r="I37" s="81" t="str">
        <f t="shared" ref="I37" si="111">IF(B37="","",IF((D37-E37)=0,0,ROUNDDOWN(((F37/D37)*100),3)))</f>
        <v/>
      </c>
      <c r="J37" s="95" t="str">
        <f>'１か月目'!J37</f>
        <v/>
      </c>
      <c r="K37" s="32" t="str">
        <f>IF($B37="","",'15か月目'!K37+(E37+G37+H37))</f>
        <v/>
      </c>
      <c r="L37" s="32" t="str">
        <f>IF($B37="","",'15か月目'!L37-D37)</f>
        <v/>
      </c>
      <c r="M37" s="88" t="str">
        <f t="shared" ref="M37" si="112">IF(B37="","",IF((J37-K37)=0,0,ROUNDDOWN((((O37-K37)/J37)*100),3)))</f>
        <v/>
      </c>
      <c r="N37" s="116" t="str">
        <f t="shared" ref="N37" si="113">IF(B37="","",IF(AND(M37&gt;=80,M38&gt;=80),"可","不可"))</f>
        <v/>
      </c>
      <c r="O37" s="95">
        <f>'15か月目'!O37+D37</f>
        <v>0</v>
      </c>
      <c r="P37" s="32" t="str">
        <f>IF($B37="","",'15か月目'!P37+E37)</f>
        <v/>
      </c>
      <c r="Q37" s="76" t="str">
        <f t="shared" ref="Q37" si="114">IF(B37="","",IF(O37-(K37-P37)=0,0,ROUNDDOWN(((O37-K37)/(O37-P37)*100),3)))</f>
        <v/>
      </c>
      <c r="R37" s="138" t="str">
        <f t="shared" ref="R37" si="115">IF(B37="","",IF(Q37+Q38=0,0,ROUNDDOWN((((O37-K37)+(O38-K38))/((O37-P37)+(O38-P38))*100),3)))</f>
        <v/>
      </c>
      <c r="S37" s="118"/>
      <c r="T37" s="119"/>
      <c r="U37" s="120"/>
    </row>
    <row r="38" spans="1:21" ht="9.9499999999999993" customHeight="1" x14ac:dyDescent="0.15">
      <c r="A38" s="143"/>
      <c r="B38" s="178"/>
      <c r="C38" s="18" t="s">
        <v>13</v>
      </c>
      <c r="D38" s="48">
        <f>IF(B37="",0,D$14)</f>
        <v>0</v>
      </c>
      <c r="E38" s="41"/>
      <c r="F38" s="33" t="str">
        <f t="shared" ref="F38" si="116">IF($B37="","",(D38-(E38+G38+H38)))</f>
        <v/>
      </c>
      <c r="G38" s="41"/>
      <c r="H38" s="41"/>
      <c r="I38" s="77" t="str">
        <f t="shared" ref="I38" si="117">IF(B37="","",IF((D38-E38)=0,0,ROUNDDOWN(((F38/D38)*100),3)))</f>
        <v/>
      </c>
      <c r="J38" s="94" t="str">
        <f>'１か月目'!J38</f>
        <v/>
      </c>
      <c r="K38" s="33" t="str">
        <f>IF($B37="","",'15か月目'!K38+(E38+G38+H38))</f>
        <v/>
      </c>
      <c r="L38" s="33" t="str">
        <f>IF($B37="","",'15か月目'!L38-D38)</f>
        <v/>
      </c>
      <c r="M38" s="86" t="str">
        <f t="shared" ref="M38" si="118">IF(B37="","",IF((J38-K38)=0,0,ROUNDDOWN((((O38-K38)/J38)*100),3)))</f>
        <v/>
      </c>
      <c r="N38" s="117"/>
      <c r="O38" s="94">
        <f>'15か月目'!O38+D38</f>
        <v>0</v>
      </c>
      <c r="P38" s="33" t="str">
        <f>IF($B37="","",'15か月目'!P38+E38)</f>
        <v/>
      </c>
      <c r="Q38" s="77" t="str">
        <f t="shared" ref="Q38" si="119">IF(B37="","",IF(O38-(K38-P38)=0,0,ROUNDDOWN(((O38-K38)/(O38-P38)*100),3)))</f>
        <v/>
      </c>
      <c r="R38" s="139"/>
      <c r="S38" s="121"/>
      <c r="T38" s="122"/>
      <c r="U38" s="123"/>
    </row>
    <row r="39" spans="1:21" ht="9.9499999999999993" customHeight="1" x14ac:dyDescent="0.15">
      <c r="A39" s="142">
        <v>14</v>
      </c>
      <c r="B39" s="177" t="str">
        <f>IF('１か月目'!B39=0,"",'１か月目'!B39)</f>
        <v/>
      </c>
      <c r="C39" s="20" t="s">
        <v>12</v>
      </c>
      <c r="D39" s="42">
        <f>IF(B39="",0,D$13)</f>
        <v>0</v>
      </c>
      <c r="E39" s="43"/>
      <c r="F39" s="34" t="str">
        <f t="shared" ref="F39" si="120">IF($B39="","",(D39-(E39+G39+H39)))</f>
        <v/>
      </c>
      <c r="G39" s="43"/>
      <c r="H39" s="43"/>
      <c r="I39" s="79" t="str">
        <f t="shared" ref="I39" si="121">IF(B39="","",IF((D39-E39)=0,0,ROUNDDOWN(((F39/D39)*100),3)))</f>
        <v/>
      </c>
      <c r="J39" s="95" t="str">
        <f>'１か月目'!J39</f>
        <v/>
      </c>
      <c r="K39" s="32" t="str">
        <f>IF($B39="","",'15か月目'!K39+(E39+G39+H39))</f>
        <v/>
      </c>
      <c r="L39" s="32" t="str">
        <f>IF($B39="","",'15か月目'!L39-D39)</f>
        <v/>
      </c>
      <c r="M39" s="85" t="str">
        <f t="shared" ref="M39" si="122">IF(B39="","",IF((J39-K39)=0,0,ROUNDDOWN((((O39-K39)/J39)*100),3)))</f>
        <v/>
      </c>
      <c r="N39" s="116" t="str">
        <f t="shared" ref="N39" si="123">IF(B39="","",IF(AND(M39&gt;=80,M40&gt;=80),"可","不可"))</f>
        <v/>
      </c>
      <c r="O39" s="95">
        <f>'15か月目'!O39+D39</f>
        <v>0</v>
      </c>
      <c r="P39" s="32" t="str">
        <f>IF($B39="","",'15か月目'!P39+E39)</f>
        <v/>
      </c>
      <c r="Q39" s="76" t="str">
        <f t="shared" ref="Q39" si="124">IF(B39="","",IF(O39-(K39-P39)=0,0,ROUNDDOWN(((O39-K39)/(O39-P39)*100),3)))</f>
        <v/>
      </c>
      <c r="R39" s="138" t="str">
        <f t="shared" ref="R39" si="125">IF(B39="","",IF(Q39+Q40=0,0,ROUNDDOWN((((O39-K39)+(O40-K40))/((O39-P39)+(O40-P40))*100),3)))</f>
        <v/>
      </c>
      <c r="S39" s="118"/>
      <c r="T39" s="119"/>
      <c r="U39" s="120"/>
    </row>
    <row r="40" spans="1:21" ht="9.9499999999999993" customHeight="1" x14ac:dyDescent="0.15">
      <c r="A40" s="143"/>
      <c r="B40" s="178"/>
      <c r="C40" s="109" t="s">
        <v>13</v>
      </c>
      <c r="D40" s="44">
        <f>IF(B39="",0,D$14)</f>
        <v>0</v>
      </c>
      <c r="E40" s="45"/>
      <c r="F40" s="35" t="str">
        <f t="shared" ref="F40" si="126">IF($B39="","",(D40-(E40+G40+H40)))</f>
        <v/>
      </c>
      <c r="G40" s="45"/>
      <c r="H40" s="45"/>
      <c r="I40" s="80" t="str">
        <f t="shared" ref="I40" si="127">IF(B39="","",IF((D40-E40)=0,0,ROUNDDOWN(((F40/D40)*100),3)))</f>
        <v/>
      </c>
      <c r="J40" s="94" t="str">
        <f>'１か月目'!J40</f>
        <v/>
      </c>
      <c r="K40" s="33" t="str">
        <f>IF($B39="","",'15か月目'!K40+(E40+G40+H40))</f>
        <v/>
      </c>
      <c r="L40" s="33" t="str">
        <f>IF($B39="","",'15か月目'!L40-D40)</f>
        <v/>
      </c>
      <c r="M40" s="87" t="str">
        <f t="shared" ref="M40" si="128">IF(B39="","",IF((J40-K40)=0,0,ROUNDDOWN((((O40-K40)/J40)*100),3)))</f>
        <v/>
      </c>
      <c r="N40" s="117"/>
      <c r="O40" s="94">
        <f>'15か月目'!O40+D40</f>
        <v>0</v>
      </c>
      <c r="P40" s="33" t="str">
        <f>IF($B39="","",'15か月目'!P40+E40)</f>
        <v/>
      </c>
      <c r="Q40" s="77" t="str">
        <f t="shared" ref="Q40" si="129">IF(B39="","",IF(O40-(K40-P40)=0,0,ROUNDDOWN(((O40-K40)/(O40-P40)*100),3)))</f>
        <v/>
      </c>
      <c r="R40" s="139"/>
      <c r="S40" s="121"/>
      <c r="T40" s="122"/>
      <c r="U40" s="123"/>
    </row>
    <row r="41" spans="1:21" ht="9.9499999999999993" customHeight="1" x14ac:dyDescent="0.15">
      <c r="A41" s="142">
        <v>15</v>
      </c>
      <c r="B41" s="177" t="str">
        <f>IF('１か月目'!B41=0,"",'１か月目'!B41)</f>
        <v/>
      </c>
      <c r="C41" s="20" t="s">
        <v>12</v>
      </c>
      <c r="D41" s="46">
        <f>IF(B41="",0,D$13)</f>
        <v>0</v>
      </c>
      <c r="E41" s="47"/>
      <c r="F41" s="36" t="str">
        <f t="shared" ref="F41" si="130">IF($B41="","",(D41-(E41+G41+H41)))</f>
        <v/>
      </c>
      <c r="G41" s="47"/>
      <c r="H41" s="47"/>
      <c r="I41" s="81" t="str">
        <f t="shared" ref="I41" si="131">IF(B41="","",IF((D41-E41)=0,0,ROUNDDOWN(((F41/D41)*100),3)))</f>
        <v/>
      </c>
      <c r="J41" s="95" t="str">
        <f>'１か月目'!J41</f>
        <v/>
      </c>
      <c r="K41" s="32" t="str">
        <f>IF($B41="","",'15か月目'!K41+(E41+G41+H41))</f>
        <v/>
      </c>
      <c r="L41" s="32" t="str">
        <f>IF($B41="","",'15か月目'!L41-D41)</f>
        <v/>
      </c>
      <c r="M41" s="88" t="str">
        <f t="shared" ref="M41" si="132">IF(B41="","",IF((J41-K41)=0,0,ROUNDDOWN((((O41-K41)/J41)*100),3)))</f>
        <v/>
      </c>
      <c r="N41" s="116" t="str">
        <f t="shared" ref="N41" si="133">IF(B41="","",IF(AND(M41&gt;=80,M42&gt;=80),"可","不可"))</f>
        <v/>
      </c>
      <c r="O41" s="95">
        <f>'15か月目'!O41+D41</f>
        <v>0</v>
      </c>
      <c r="P41" s="32" t="str">
        <f>IF($B41="","",'15か月目'!P41+E41)</f>
        <v/>
      </c>
      <c r="Q41" s="76" t="str">
        <f t="shared" ref="Q41" si="134">IF(B41="","",IF(O41-(K41-P41)=0,0,ROUNDDOWN(((O41-K41)/(O41-P41)*100),3)))</f>
        <v/>
      </c>
      <c r="R41" s="138" t="str">
        <f t="shared" ref="R41" si="135">IF(B41="","",IF(Q41+Q42=0,0,ROUNDDOWN((((O41-K41)+(O42-K42))/((O41-P41)+(O42-P42))*100),3)))</f>
        <v/>
      </c>
      <c r="S41" s="118"/>
      <c r="T41" s="119"/>
      <c r="U41" s="120"/>
    </row>
    <row r="42" spans="1:21" ht="9.9499999999999993" customHeight="1" x14ac:dyDescent="0.15">
      <c r="A42" s="143"/>
      <c r="B42" s="178"/>
      <c r="C42" s="109" t="s">
        <v>13</v>
      </c>
      <c r="D42" s="48">
        <f>IF(B41="",0,D$14)</f>
        <v>0</v>
      </c>
      <c r="E42" s="41"/>
      <c r="F42" s="33" t="str">
        <f t="shared" ref="F42" si="136">IF($B41="","",(D42-(E42+G42+H42)))</f>
        <v/>
      </c>
      <c r="G42" s="41"/>
      <c r="H42" s="41"/>
      <c r="I42" s="77" t="str">
        <f t="shared" ref="I42" si="137">IF(B41="","",IF((D42-E42)=0,0,ROUNDDOWN(((F42/D42)*100),3)))</f>
        <v/>
      </c>
      <c r="J42" s="94" t="str">
        <f>'１か月目'!J42</f>
        <v/>
      </c>
      <c r="K42" s="33" t="str">
        <f>IF($B41="","",'15か月目'!K42+(E42+G42+H42))</f>
        <v/>
      </c>
      <c r="L42" s="33" t="str">
        <f>IF($B41="","",'15か月目'!L42-D42)</f>
        <v/>
      </c>
      <c r="M42" s="86" t="str">
        <f t="shared" ref="M42" si="138">IF(B41="","",IF((J42-K42)=0,0,ROUNDDOWN((((O42-K42)/J42)*100),3)))</f>
        <v/>
      </c>
      <c r="N42" s="117"/>
      <c r="O42" s="94">
        <f>'15か月目'!O42+D42</f>
        <v>0</v>
      </c>
      <c r="P42" s="33" t="str">
        <f>IF($B41="","",'15か月目'!P42+E42)</f>
        <v/>
      </c>
      <c r="Q42" s="77" t="str">
        <f t="shared" ref="Q42" si="139">IF(B41="","",IF(O42-(K42-P42)=0,0,ROUNDDOWN(((O42-K42)/(O42-P42)*100),3)))</f>
        <v/>
      </c>
      <c r="R42" s="139"/>
      <c r="S42" s="121"/>
      <c r="T42" s="122"/>
      <c r="U42" s="123"/>
    </row>
    <row r="43" spans="1:21" ht="9.9499999999999993" customHeight="1" x14ac:dyDescent="0.15">
      <c r="A43" s="142">
        <v>16</v>
      </c>
      <c r="B43" s="184" t="str">
        <f>IF('１か月目'!B43=0,"",'１か月目'!B43)</f>
        <v/>
      </c>
      <c r="C43" s="21" t="s">
        <v>12</v>
      </c>
      <c r="D43" s="49">
        <f>IF(B43="",0,D$13)</f>
        <v>0</v>
      </c>
      <c r="E43" s="50"/>
      <c r="F43" s="37" t="str">
        <f t="shared" ref="F43" si="140">IF($B43="","",(D43-(E43+G43+H43)))</f>
        <v/>
      </c>
      <c r="G43" s="50"/>
      <c r="H43" s="50"/>
      <c r="I43" s="82" t="str">
        <f t="shared" ref="I43" si="141">IF(B43="","",IF((D43-E43)=0,0,ROUNDDOWN(((F43/D43)*100),3)))</f>
        <v/>
      </c>
      <c r="J43" s="95" t="str">
        <f>'１か月目'!J43</f>
        <v/>
      </c>
      <c r="K43" s="32" t="str">
        <f>IF($B43="","",'15か月目'!K43+(E43+G43+H43))</f>
        <v/>
      </c>
      <c r="L43" s="32" t="str">
        <f>IF($B43="","",'15か月目'!L43-D43)</f>
        <v/>
      </c>
      <c r="M43" s="89" t="str">
        <f t="shared" ref="M43" si="142">IF(B43="","",IF((J43-K43)=0,0,ROUNDDOWN((((O43-K43)/J43)*100),3)))</f>
        <v/>
      </c>
      <c r="N43" s="163" t="str">
        <f t="shared" ref="N43" si="143">IF(B43="","",IF(AND(M43&gt;=80,M44&gt;=80),"可","不可"))</f>
        <v/>
      </c>
      <c r="O43" s="95">
        <f>'15か月目'!O43+D43</f>
        <v>0</v>
      </c>
      <c r="P43" s="32" t="str">
        <f>IF($B43="","",'15か月目'!P43+E43)</f>
        <v/>
      </c>
      <c r="Q43" s="76" t="str">
        <f t="shared" ref="Q43" si="144">IF(B43="","",IF(O43-(K43-P43)=0,0,ROUNDDOWN(((O43-K43)/(O43-P43)*100),3)))</f>
        <v/>
      </c>
      <c r="R43" s="138" t="str">
        <f t="shared" ref="R43" si="145">IF(B43="","",IF(Q43+Q44=0,0,ROUNDDOWN((((O43-K43)+(O44-K44))/((O43-P43)+(O44-P44))*100),3)))</f>
        <v/>
      </c>
      <c r="S43" s="164"/>
      <c r="T43" s="165"/>
      <c r="U43" s="166"/>
    </row>
    <row r="44" spans="1:21" ht="9.9499999999999993" customHeight="1" x14ac:dyDescent="0.15">
      <c r="A44" s="143"/>
      <c r="B44" s="178"/>
      <c r="C44" s="109" t="s">
        <v>13</v>
      </c>
      <c r="D44" s="44">
        <f>IF(B43="",0,D$14)</f>
        <v>0</v>
      </c>
      <c r="E44" s="45"/>
      <c r="F44" s="35" t="str">
        <f t="shared" ref="F44" si="146">IF($B43="","",(D44-(E44+G44+H44)))</f>
        <v/>
      </c>
      <c r="G44" s="45"/>
      <c r="H44" s="45"/>
      <c r="I44" s="80" t="str">
        <f t="shared" ref="I44" si="147">IF(B43="","",IF((D44-E44)=0,0,ROUNDDOWN(((F44/D44)*100),3)))</f>
        <v/>
      </c>
      <c r="J44" s="94" t="str">
        <f>'１か月目'!J44</f>
        <v/>
      </c>
      <c r="K44" s="33" t="str">
        <f>IF($B43="","",'15か月目'!K44+(E44+G44+H44))</f>
        <v/>
      </c>
      <c r="L44" s="33" t="str">
        <f>IF($B43="","",'15か月目'!L44-D44)</f>
        <v/>
      </c>
      <c r="M44" s="87" t="str">
        <f t="shared" ref="M44" si="148">IF(B43="","",IF((J44-K44)=0,0,ROUNDDOWN((((O44-K44)/J44)*100),3)))</f>
        <v/>
      </c>
      <c r="N44" s="117"/>
      <c r="O44" s="94">
        <f>'15か月目'!O44+D44</f>
        <v>0</v>
      </c>
      <c r="P44" s="33" t="str">
        <f>IF($B43="","",'15か月目'!P44+E44)</f>
        <v/>
      </c>
      <c r="Q44" s="77" t="str">
        <f t="shared" ref="Q44" si="149">IF(B43="","",IF(O44-(K44-P44)=0,0,ROUNDDOWN(((O44-K44)/(O44-P44)*100),3)))</f>
        <v/>
      </c>
      <c r="R44" s="139"/>
      <c r="S44" s="121"/>
      <c r="T44" s="122"/>
      <c r="U44" s="123"/>
    </row>
    <row r="45" spans="1:21" ht="9.9499999999999993" customHeight="1" x14ac:dyDescent="0.15">
      <c r="A45" s="142">
        <v>17</v>
      </c>
      <c r="B45" s="177" t="str">
        <f>IF('１か月目'!B45=0,"",'１か月目'!B45)</f>
        <v/>
      </c>
      <c r="C45" s="108" t="s">
        <v>12</v>
      </c>
      <c r="D45" s="46">
        <f>IF(B45="",0,D$13)</f>
        <v>0</v>
      </c>
      <c r="E45" s="47"/>
      <c r="F45" s="36" t="str">
        <f t="shared" ref="F45" si="150">IF($B45="","",(D45-(E45+G45+H45)))</f>
        <v/>
      </c>
      <c r="G45" s="47"/>
      <c r="H45" s="47"/>
      <c r="I45" s="81" t="str">
        <f t="shared" ref="I45" si="151">IF(B45="","",IF((D45-E45)=0,0,ROUNDDOWN(((F45/D45)*100),3)))</f>
        <v/>
      </c>
      <c r="J45" s="95" t="str">
        <f>'１か月目'!J45</f>
        <v/>
      </c>
      <c r="K45" s="32" t="str">
        <f>IF($B45="","",'15か月目'!K45+(E45+G45+H45))</f>
        <v/>
      </c>
      <c r="L45" s="32" t="str">
        <f>IF($B45="","",'15か月目'!L45-D45)</f>
        <v/>
      </c>
      <c r="M45" s="88" t="str">
        <f t="shared" ref="M45" si="152">IF(B45="","",IF((J45-K45)=0,0,ROUNDDOWN((((O45-K45)/J45)*100),3)))</f>
        <v/>
      </c>
      <c r="N45" s="116" t="str">
        <f t="shared" ref="N45" si="153">IF(B45="","",IF(AND(M45&gt;=80,M46&gt;=80),"可","不可"))</f>
        <v/>
      </c>
      <c r="O45" s="95">
        <f>'15か月目'!O45+D45</f>
        <v>0</v>
      </c>
      <c r="P45" s="32" t="str">
        <f>IF($B45="","",'15か月目'!P45+E45)</f>
        <v/>
      </c>
      <c r="Q45" s="76" t="str">
        <f t="shared" ref="Q45" si="154">IF(B45="","",IF(O45-(K45-P45)=0,0,ROUNDDOWN(((O45-K45)/(O45-P45)*100),3)))</f>
        <v/>
      </c>
      <c r="R45" s="138" t="str">
        <f t="shared" ref="R45" si="155">IF(B45="","",IF(Q45+Q46=0,0,ROUNDDOWN((((O45-K45)+(O46-K46))/((O45-P45)+(O46-P46))*100),3)))</f>
        <v/>
      </c>
      <c r="S45" s="118"/>
      <c r="T45" s="119"/>
      <c r="U45" s="120"/>
    </row>
    <row r="46" spans="1:21" ht="9.9499999999999993" customHeight="1" x14ac:dyDescent="0.15">
      <c r="A46" s="143"/>
      <c r="B46" s="178"/>
      <c r="C46" s="18" t="s">
        <v>13</v>
      </c>
      <c r="D46" s="48">
        <f>IF(B45="",0,D$14)</f>
        <v>0</v>
      </c>
      <c r="E46" s="41"/>
      <c r="F46" s="33" t="str">
        <f t="shared" ref="F46" si="156">IF($B45="","",(D46-(E46+G46+H46)))</f>
        <v/>
      </c>
      <c r="G46" s="41"/>
      <c r="H46" s="41"/>
      <c r="I46" s="77" t="str">
        <f t="shared" ref="I46" si="157">IF(B45="","",IF((D46-E46)=0,0,ROUNDDOWN(((F46/D46)*100),3)))</f>
        <v/>
      </c>
      <c r="J46" s="94" t="str">
        <f>'１か月目'!J46</f>
        <v/>
      </c>
      <c r="K46" s="33" t="str">
        <f>IF($B45="","",'15か月目'!K46+(E46+G46+H46))</f>
        <v/>
      </c>
      <c r="L46" s="33" t="str">
        <f>IF($B45="","",'15か月目'!L46-D46)</f>
        <v/>
      </c>
      <c r="M46" s="86" t="str">
        <f t="shared" ref="M46" si="158">IF(B45="","",IF((J46-K46)=0,0,ROUNDDOWN((((O46-K46)/J46)*100),3)))</f>
        <v/>
      </c>
      <c r="N46" s="117"/>
      <c r="O46" s="94">
        <f>'15か月目'!O46+D46</f>
        <v>0</v>
      </c>
      <c r="P46" s="33" t="str">
        <f>IF($B45="","",'15か月目'!P46+E46)</f>
        <v/>
      </c>
      <c r="Q46" s="77" t="str">
        <f t="shared" ref="Q46" si="159">IF(B45="","",IF(O46-(K46-P46)=0,0,ROUNDDOWN(((O46-K46)/(O46-P46)*100),3)))</f>
        <v/>
      </c>
      <c r="R46" s="139"/>
      <c r="S46" s="121"/>
      <c r="T46" s="122"/>
      <c r="U46" s="123"/>
    </row>
    <row r="47" spans="1:21" ht="9.9499999999999993" customHeight="1" x14ac:dyDescent="0.15">
      <c r="A47" s="142">
        <v>18</v>
      </c>
      <c r="B47" s="177" t="str">
        <f>IF('１か月目'!B47=0,"",'１か月目'!B47)</f>
        <v/>
      </c>
      <c r="C47" s="20" t="s">
        <v>12</v>
      </c>
      <c r="D47" s="42">
        <f>IF(B47="",0,D$13)</f>
        <v>0</v>
      </c>
      <c r="E47" s="43"/>
      <c r="F47" s="34" t="str">
        <f t="shared" ref="F47" si="160">IF($B47="","",(D47-(E47+G47+H47)))</f>
        <v/>
      </c>
      <c r="G47" s="43"/>
      <c r="H47" s="43"/>
      <c r="I47" s="79" t="str">
        <f t="shared" ref="I47" si="161">IF(B47="","",IF((D47-E47)=0,0,ROUNDDOWN(((F47/D47)*100),3)))</f>
        <v/>
      </c>
      <c r="J47" s="95" t="str">
        <f>'１か月目'!J47</f>
        <v/>
      </c>
      <c r="K47" s="32" t="str">
        <f>IF($B47="","",'15か月目'!K47+(E47+G47+H47))</f>
        <v/>
      </c>
      <c r="L47" s="32" t="str">
        <f>IF($B47="","",'15か月目'!L47-D47)</f>
        <v/>
      </c>
      <c r="M47" s="85" t="str">
        <f t="shared" ref="M47" si="162">IF(B47="","",IF((J47-K47)=0,0,ROUNDDOWN((((O47-K47)/J47)*100),3)))</f>
        <v/>
      </c>
      <c r="N47" s="116" t="str">
        <f t="shared" ref="N47" si="163">IF(B47="","",IF(AND(M47&gt;=80,M48&gt;=80),"可","不可"))</f>
        <v/>
      </c>
      <c r="O47" s="95">
        <f>'15か月目'!O47+D47</f>
        <v>0</v>
      </c>
      <c r="P47" s="32" t="str">
        <f>IF($B47="","",'15か月目'!P47+E47)</f>
        <v/>
      </c>
      <c r="Q47" s="76" t="str">
        <f t="shared" ref="Q47" si="164">IF(B47="","",IF(O47-(K47-P47)=0,0,ROUNDDOWN(((O47-K47)/(O47-P47)*100),3)))</f>
        <v/>
      </c>
      <c r="R47" s="138" t="str">
        <f t="shared" ref="R47" si="165">IF(B47="","",IF(Q47+Q48=0,0,ROUNDDOWN((((O47-K47)+(O48-K48))/((O47-P47)+(O48-P48))*100),3)))</f>
        <v/>
      </c>
      <c r="S47" s="118"/>
      <c r="T47" s="119"/>
      <c r="U47" s="120"/>
    </row>
    <row r="48" spans="1:21" ht="9.9499999999999993" customHeight="1" x14ac:dyDescent="0.15">
      <c r="A48" s="143"/>
      <c r="B48" s="178"/>
      <c r="C48" s="109" t="s">
        <v>13</v>
      </c>
      <c r="D48" s="44">
        <f>IF(B47="",0,D$14)</f>
        <v>0</v>
      </c>
      <c r="E48" s="45"/>
      <c r="F48" s="35" t="str">
        <f t="shared" ref="F48" si="166">IF($B47="","",(D48-(E48+G48+H48)))</f>
        <v/>
      </c>
      <c r="G48" s="45"/>
      <c r="H48" s="45"/>
      <c r="I48" s="80" t="str">
        <f t="shared" ref="I48" si="167">IF(B47="","",IF((D48-E48)=0,0,ROUNDDOWN(((F48/D48)*100),3)))</f>
        <v/>
      </c>
      <c r="J48" s="94" t="str">
        <f>'１か月目'!J48</f>
        <v/>
      </c>
      <c r="K48" s="33" t="str">
        <f>IF($B47="","",'15か月目'!K48+(E48+G48+H48))</f>
        <v/>
      </c>
      <c r="L48" s="33" t="str">
        <f>IF($B47="","",'15か月目'!L48-D48)</f>
        <v/>
      </c>
      <c r="M48" s="87" t="str">
        <f t="shared" ref="M48" si="168">IF(B47="","",IF((J48-K48)=0,0,ROUNDDOWN((((O48-K48)/J48)*100),3)))</f>
        <v/>
      </c>
      <c r="N48" s="117"/>
      <c r="O48" s="94">
        <f>'15か月目'!O48+D48</f>
        <v>0</v>
      </c>
      <c r="P48" s="33" t="str">
        <f>IF($B47="","",'15か月目'!P48+E48)</f>
        <v/>
      </c>
      <c r="Q48" s="77" t="str">
        <f t="shared" ref="Q48" si="169">IF(B47="","",IF(O48-(K48-P48)=0,0,ROUNDDOWN(((O48-K48)/(O48-P48)*100),3)))</f>
        <v/>
      </c>
      <c r="R48" s="139"/>
      <c r="S48" s="121"/>
      <c r="T48" s="122"/>
      <c r="U48" s="123"/>
    </row>
    <row r="49" spans="1:21" ht="9.9499999999999993" customHeight="1" x14ac:dyDescent="0.15">
      <c r="A49" s="142">
        <v>19</v>
      </c>
      <c r="B49" s="177" t="str">
        <f>IF('１か月目'!B49=0,"",'１か月目'!B49)</f>
        <v/>
      </c>
      <c r="C49" s="108" t="s">
        <v>12</v>
      </c>
      <c r="D49" s="46">
        <f>IF(B49="",0,D$13)</f>
        <v>0</v>
      </c>
      <c r="E49" s="47"/>
      <c r="F49" s="36" t="str">
        <f t="shared" ref="F49" si="170">IF($B49="","",(D49-(E49+G49+H49)))</f>
        <v/>
      </c>
      <c r="G49" s="47"/>
      <c r="H49" s="47"/>
      <c r="I49" s="81" t="str">
        <f t="shared" ref="I49" si="171">IF(B49="","",IF((D49-E49)=0,0,ROUNDDOWN(((F49/D49)*100),3)))</f>
        <v/>
      </c>
      <c r="J49" s="95" t="str">
        <f>'１か月目'!J49</f>
        <v/>
      </c>
      <c r="K49" s="32" t="str">
        <f>IF($B49="","",'15か月目'!K49+(E49+G49+H49))</f>
        <v/>
      </c>
      <c r="L49" s="32" t="str">
        <f>IF($B49="","",'15か月目'!L49-D49)</f>
        <v/>
      </c>
      <c r="M49" s="88" t="str">
        <f t="shared" ref="M49" si="172">IF(B49="","",IF((J49-K49)=0,0,ROUNDDOWN((((O49-K49)/J49)*100),3)))</f>
        <v/>
      </c>
      <c r="N49" s="116" t="str">
        <f t="shared" ref="N49" si="173">IF(B49="","",IF(AND(M49&gt;=80,M50&gt;=80),"可","不可"))</f>
        <v/>
      </c>
      <c r="O49" s="95">
        <f>'15か月目'!O49+D49</f>
        <v>0</v>
      </c>
      <c r="P49" s="32" t="str">
        <f>IF($B49="","",'15か月目'!P49+E49)</f>
        <v/>
      </c>
      <c r="Q49" s="76" t="str">
        <f t="shared" ref="Q49" si="174">IF(B49="","",IF(O49-(K49-P49)=0,0,ROUNDDOWN(((O49-K49)/(O49-P49)*100),3)))</f>
        <v/>
      </c>
      <c r="R49" s="138" t="str">
        <f t="shared" ref="R49" si="175">IF(B49="","",IF(Q49+Q50=0,0,ROUNDDOWN((((O49-K49)+(O50-K50))/((O49-P49)+(O50-P50))*100),3)))</f>
        <v/>
      </c>
      <c r="S49" s="118"/>
      <c r="T49" s="119"/>
      <c r="U49" s="120"/>
    </row>
    <row r="50" spans="1:21" ht="9.9499999999999993" customHeight="1" x14ac:dyDescent="0.15">
      <c r="A50" s="143"/>
      <c r="B50" s="178"/>
      <c r="C50" s="18" t="s">
        <v>13</v>
      </c>
      <c r="D50" s="48">
        <f>IF(B49="",0,D$14)</f>
        <v>0</v>
      </c>
      <c r="E50" s="41"/>
      <c r="F50" s="33" t="str">
        <f t="shared" ref="F50" si="176">IF($B49="","",(D50-(E50+G50+H50)))</f>
        <v/>
      </c>
      <c r="G50" s="41"/>
      <c r="H50" s="41"/>
      <c r="I50" s="77" t="str">
        <f t="shared" ref="I50" si="177">IF(B49="","",IF((D50-E50)=0,0,ROUNDDOWN(((F50/D50)*100),3)))</f>
        <v/>
      </c>
      <c r="J50" s="94" t="str">
        <f>'１か月目'!J50</f>
        <v/>
      </c>
      <c r="K50" s="33" t="str">
        <f>IF($B49="","",'15か月目'!K50+(E50+G50+H50))</f>
        <v/>
      </c>
      <c r="L50" s="33" t="str">
        <f>IF($B49="","",'15か月目'!L50-D50)</f>
        <v/>
      </c>
      <c r="M50" s="86" t="str">
        <f t="shared" ref="M50" si="178">IF(B49="","",IF((J50-K50)=0,0,ROUNDDOWN((((O50-K50)/J50)*100),3)))</f>
        <v/>
      </c>
      <c r="N50" s="117"/>
      <c r="O50" s="94">
        <f>'15か月目'!O50+D50</f>
        <v>0</v>
      </c>
      <c r="P50" s="33" t="str">
        <f>IF($B49="","",'15か月目'!P50+E50)</f>
        <v/>
      </c>
      <c r="Q50" s="77" t="str">
        <f t="shared" ref="Q50" si="179">IF(B49="","",IF(O50-(K50-P50)=0,0,ROUNDDOWN(((O50-K50)/(O50-P50)*100),3)))</f>
        <v/>
      </c>
      <c r="R50" s="139"/>
      <c r="S50" s="121"/>
      <c r="T50" s="122"/>
      <c r="U50" s="123"/>
    </row>
    <row r="51" spans="1:21" ht="9.9499999999999993" customHeight="1" x14ac:dyDescent="0.15">
      <c r="A51" s="142">
        <v>20</v>
      </c>
      <c r="B51" s="177" t="str">
        <f>IF('１か月目'!B51=0,"",'１か月目'!B51)</f>
        <v/>
      </c>
      <c r="C51" s="20" t="s">
        <v>12</v>
      </c>
      <c r="D51" s="46">
        <f>IF(B51="",0,D$13)</f>
        <v>0</v>
      </c>
      <c r="E51" s="47"/>
      <c r="F51" s="36" t="str">
        <f t="shared" ref="F51" si="180">IF($B51="","",(D51-(E51+G51+H51)))</f>
        <v/>
      </c>
      <c r="G51" s="47"/>
      <c r="H51" s="47"/>
      <c r="I51" s="81" t="str">
        <f t="shared" ref="I51" si="181">IF(B51="","",IF((D51-E51)=0,0,ROUNDDOWN(((F51/D51)*100),3)))</f>
        <v/>
      </c>
      <c r="J51" s="95" t="str">
        <f>'１か月目'!J51</f>
        <v/>
      </c>
      <c r="K51" s="32" t="str">
        <f>IF($B51="","",'15か月目'!K51+(E51+G51+H51))</f>
        <v/>
      </c>
      <c r="L51" s="32" t="str">
        <f>IF($B51="","",'15か月目'!L51-D51)</f>
        <v/>
      </c>
      <c r="M51" s="88" t="str">
        <f t="shared" ref="M51" si="182">IF(B51="","",IF((J51-K51)=0,0,ROUNDDOWN((((O51-K51)/J51)*100),3)))</f>
        <v/>
      </c>
      <c r="N51" s="116" t="str">
        <f t="shared" ref="N51" si="183">IF(B51="","",IF(AND(M51&gt;=80,M52&gt;=80),"可","不可"))</f>
        <v/>
      </c>
      <c r="O51" s="95">
        <f>'15か月目'!O51+D51</f>
        <v>0</v>
      </c>
      <c r="P51" s="32" t="str">
        <f>IF($B51="","",'15か月目'!P51+E51)</f>
        <v/>
      </c>
      <c r="Q51" s="76" t="str">
        <f t="shared" ref="Q51" si="184">IF(B51="","",IF(O51-(K51-P51)=0,0,ROUNDDOWN(((O51-K51)/(O51-P51)*100),3)))</f>
        <v/>
      </c>
      <c r="R51" s="138" t="str">
        <f t="shared" ref="R51" si="185">IF(B51="","",IF(Q51+Q52=0,0,ROUNDDOWN((((O51-K51)+(O52-K52))/((O51-P51)+(O52-P52))*100),3)))</f>
        <v/>
      </c>
      <c r="S51" s="118"/>
      <c r="T51" s="119"/>
      <c r="U51" s="120"/>
    </row>
    <row r="52" spans="1:21" ht="9.9499999999999993" customHeight="1" x14ac:dyDescent="0.15">
      <c r="A52" s="143"/>
      <c r="B52" s="178"/>
      <c r="C52" s="109" t="s">
        <v>13</v>
      </c>
      <c r="D52" s="48">
        <f>IF(B51="",0,D$14)</f>
        <v>0</v>
      </c>
      <c r="E52" s="19"/>
      <c r="F52" s="33" t="str">
        <f t="shared" ref="F52" si="186">IF($B51="","",(D52-(E52+G52+H52)))</f>
        <v/>
      </c>
      <c r="G52" s="19"/>
      <c r="H52" s="19"/>
      <c r="I52" s="83" t="str">
        <f t="shared" ref="I52" si="187">IF(B51="","",IF((D52-E52)=0,0,ROUNDDOWN(((F52/D52)*100),3)))</f>
        <v/>
      </c>
      <c r="J52" s="94" t="str">
        <f>'１か月目'!J52</f>
        <v/>
      </c>
      <c r="K52" s="33" t="str">
        <f>IF($B51="","",'15か月目'!K52+(E52+G52+H52))</f>
        <v/>
      </c>
      <c r="L52" s="33" t="str">
        <f>IF($B51="","",'15か月目'!L52-D52)</f>
        <v/>
      </c>
      <c r="M52" s="90" t="str">
        <f t="shared" ref="M52" si="188">IF(B51="","",IF((J52-K52)=0,0,ROUNDDOWN((((O52-K52)/J52)*100),3)))</f>
        <v/>
      </c>
      <c r="N52" s="117"/>
      <c r="O52" s="94">
        <f>'15か月目'!O52+D52</f>
        <v>0</v>
      </c>
      <c r="P52" s="33" t="str">
        <f>IF($B51="","",'15か月目'!P52+E52)</f>
        <v/>
      </c>
      <c r="Q52" s="77" t="str">
        <f t="shared" ref="Q52" si="189">IF(B51="","",IF(O52-(K52-P52)=0,0,ROUNDDOWN(((O52-K52)/(O52-P52)*100),3)))</f>
        <v/>
      </c>
      <c r="R52" s="139"/>
      <c r="S52" s="121"/>
      <c r="T52" s="122"/>
      <c r="U52" s="123"/>
    </row>
    <row r="53" spans="1:21" ht="11.1" customHeight="1" x14ac:dyDescent="0.15">
      <c r="A53" s="28" t="s">
        <v>42</v>
      </c>
      <c r="B53" s="28"/>
      <c r="C53" s="29"/>
      <c r="D53" s="29"/>
      <c r="E53" s="29"/>
      <c r="F53" s="29"/>
      <c r="G53" s="29"/>
      <c r="H53" s="29"/>
      <c r="I53" s="29"/>
      <c r="J53" s="29"/>
      <c r="K53" s="29"/>
      <c r="L53" s="29"/>
      <c r="M53" s="29"/>
      <c r="N53" s="29"/>
      <c r="O53" s="29"/>
      <c r="P53" s="29"/>
      <c r="Q53" s="29"/>
      <c r="R53" s="29"/>
      <c r="S53" s="29"/>
      <c r="T53" s="29"/>
      <c r="U53" s="107" t="s">
        <v>14</v>
      </c>
    </row>
    <row r="54" spans="1:21" ht="11.1" customHeight="1" x14ac:dyDescent="0.15">
      <c r="A54" s="28" t="s">
        <v>41</v>
      </c>
      <c r="B54" s="28"/>
      <c r="C54" s="29"/>
      <c r="D54" s="29"/>
      <c r="E54" s="29"/>
      <c r="F54" s="29"/>
      <c r="G54" s="29"/>
      <c r="H54" s="29"/>
      <c r="I54" s="29"/>
      <c r="J54" s="29"/>
      <c r="K54" s="29"/>
      <c r="L54" s="29"/>
      <c r="M54" s="29"/>
      <c r="N54" s="29"/>
      <c r="O54" s="29"/>
      <c r="P54" s="29"/>
      <c r="Q54" s="29"/>
      <c r="R54" s="29"/>
      <c r="S54" s="29"/>
      <c r="T54" s="29"/>
      <c r="U54" s="29"/>
    </row>
    <row r="55" spans="1:21" ht="11.1" customHeight="1" x14ac:dyDescent="0.15">
      <c r="A55" s="28" t="s">
        <v>40</v>
      </c>
      <c r="B55" s="28"/>
      <c r="C55" s="29"/>
      <c r="D55" s="29"/>
      <c r="E55" s="29"/>
      <c r="F55" s="29"/>
      <c r="G55" s="29"/>
      <c r="H55" s="29"/>
      <c r="I55" s="29"/>
      <c r="J55" s="29"/>
      <c r="K55" s="29"/>
      <c r="L55" s="29"/>
      <c r="M55" s="29"/>
      <c r="N55" s="29"/>
      <c r="O55" s="29"/>
      <c r="P55" s="29"/>
      <c r="Q55" s="29"/>
      <c r="R55" s="29"/>
      <c r="S55" s="29"/>
      <c r="T55" s="29"/>
      <c r="U55" s="29"/>
    </row>
    <row r="56" spans="1:21" ht="11.1" customHeight="1" x14ac:dyDescent="0.15">
      <c r="A56" s="28" t="s">
        <v>44</v>
      </c>
    </row>
  </sheetData>
  <sheetProtection sheet="1" selectLockedCells="1"/>
  <mergeCells count="117">
    <mergeCell ref="A1:U2"/>
    <mergeCell ref="D4:J4"/>
    <mergeCell ref="O4:U4"/>
    <mergeCell ref="D5:F5"/>
    <mergeCell ref="H5:J5"/>
    <mergeCell ref="O5:U5"/>
    <mergeCell ref="O10:R10"/>
    <mergeCell ref="S11:U12"/>
    <mergeCell ref="A13:A14"/>
    <mergeCell ref="B13:B14"/>
    <mergeCell ref="N13:N14"/>
    <mergeCell ref="R13:R14"/>
    <mergeCell ref="S13:U14"/>
    <mergeCell ref="D6:F6"/>
    <mergeCell ref="G6:J6"/>
    <mergeCell ref="S7:U7"/>
    <mergeCell ref="A10:A12"/>
    <mergeCell ref="B10:B12"/>
    <mergeCell ref="C10:C12"/>
    <mergeCell ref="D10:I10"/>
    <mergeCell ref="J10:N10"/>
    <mergeCell ref="S10:U10"/>
    <mergeCell ref="A15:A16"/>
    <mergeCell ref="B15:B16"/>
    <mergeCell ref="N15:N16"/>
    <mergeCell ref="R15:R16"/>
    <mergeCell ref="S15:U16"/>
    <mergeCell ref="A17:A18"/>
    <mergeCell ref="B17:B18"/>
    <mergeCell ref="N17:N18"/>
    <mergeCell ref="R17:R18"/>
    <mergeCell ref="S17:U18"/>
    <mergeCell ref="A19:A20"/>
    <mergeCell ref="B19:B20"/>
    <mergeCell ref="N19:N20"/>
    <mergeCell ref="R19:R20"/>
    <mergeCell ref="S19:U20"/>
    <mergeCell ref="A21:A22"/>
    <mergeCell ref="B21:B22"/>
    <mergeCell ref="N21:N22"/>
    <mergeCell ref="R21:R22"/>
    <mergeCell ref="S21:U22"/>
    <mergeCell ref="A23:A24"/>
    <mergeCell ref="B23:B24"/>
    <mergeCell ref="N23:N24"/>
    <mergeCell ref="R23:R24"/>
    <mergeCell ref="S23:U24"/>
    <mergeCell ref="A25:A26"/>
    <mergeCell ref="B25:B26"/>
    <mergeCell ref="N25:N26"/>
    <mergeCell ref="R25:R26"/>
    <mergeCell ref="S25:U26"/>
    <mergeCell ref="A27:A28"/>
    <mergeCell ref="B27:B28"/>
    <mergeCell ref="N27:N28"/>
    <mergeCell ref="R27:R28"/>
    <mergeCell ref="S27:U28"/>
    <mergeCell ref="A29:A30"/>
    <mergeCell ref="B29:B30"/>
    <mergeCell ref="N29:N30"/>
    <mergeCell ref="R29:R30"/>
    <mergeCell ref="S29:U30"/>
    <mergeCell ref="A31:A32"/>
    <mergeCell ref="B31:B32"/>
    <mergeCell ref="N31:N32"/>
    <mergeCell ref="R31:R32"/>
    <mergeCell ref="S31:U32"/>
    <mergeCell ref="A33:A34"/>
    <mergeCell ref="B33:B34"/>
    <mergeCell ref="N33:N34"/>
    <mergeCell ref="R33:R34"/>
    <mergeCell ref="S33:U34"/>
    <mergeCell ref="A35:A36"/>
    <mergeCell ref="B35:B36"/>
    <mergeCell ref="N35:N36"/>
    <mergeCell ref="R35:R36"/>
    <mergeCell ref="S35:U36"/>
    <mergeCell ref="A37:A38"/>
    <mergeCell ref="B37:B38"/>
    <mergeCell ref="N37:N38"/>
    <mergeCell ref="R37:R38"/>
    <mergeCell ref="S37:U38"/>
    <mergeCell ref="A39:A40"/>
    <mergeCell ref="B39:B40"/>
    <mergeCell ref="N39:N40"/>
    <mergeCell ref="R39:R40"/>
    <mergeCell ref="S39:U40"/>
    <mergeCell ref="A41:A42"/>
    <mergeCell ref="B41:B42"/>
    <mergeCell ref="N41:N42"/>
    <mergeCell ref="R41:R42"/>
    <mergeCell ref="S41:U42"/>
    <mergeCell ref="A43:A44"/>
    <mergeCell ref="B43:B44"/>
    <mergeCell ref="N43:N44"/>
    <mergeCell ref="R43:R44"/>
    <mergeCell ref="S43:U44"/>
    <mergeCell ref="A45:A46"/>
    <mergeCell ref="B45:B46"/>
    <mergeCell ref="N45:N46"/>
    <mergeCell ref="R45:R46"/>
    <mergeCell ref="S45:U46"/>
    <mergeCell ref="A51:A52"/>
    <mergeCell ref="B51:B52"/>
    <mergeCell ref="N51:N52"/>
    <mergeCell ref="R51:R52"/>
    <mergeCell ref="S51:U52"/>
    <mergeCell ref="A47:A48"/>
    <mergeCell ref="B47:B48"/>
    <mergeCell ref="N47:N48"/>
    <mergeCell ref="R47:R48"/>
    <mergeCell ref="S47:U48"/>
    <mergeCell ref="A49:A50"/>
    <mergeCell ref="B49:B50"/>
    <mergeCell ref="N49:N50"/>
    <mergeCell ref="R49:R50"/>
    <mergeCell ref="S49:U50"/>
  </mergeCells>
  <phoneticPr fontId="26"/>
  <dataValidations count="1">
    <dataValidation type="whole" imeMode="off" operator="greaterThanOrEqual" allowBlank="1" showInputMessage="1" showErrorMessage="1" error="数字で入力してください" sqref="G13:H52 D13:E52" xr:uid="{65D4FFD6-A0B6-48F8-BFD6-6286142653D5}">
      <formula1>0</formula1>
    </dataValidation>
  </dataValidations>
  <printOptions horizontalCentered="1" verticalCentered="1"/>
  <pageMargins left="0.39370078740157483" right="0.39370078740157483" top="0.39370078740157483" bottom="0.39370078740157483" header="0.31496062992125984" footer="0.31496062992125984"/>
  <pageSetup paperSize="9" orientation="landscape" r:id="rId1"/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79703A-D057-4AD8-A5D5-E573D4D43DCC}">
  <sheetPr>
    <tabColor theme="5" tint="0.59999389629810485"/>
  </sheetPr>
  <dimension ref="A1:U56"/>
  <sheetViews>
    <sheetView zoomScaleNormal="100" zoomScaleSheetLayoutView="100" workbookViewId="0">
      <selection activeCell="D13" sqref="D13"/>
    </sheetView>
  </sheetViews>
  <sheetFormatPr defaultRowHeight="13.5" x14ac:dyDescent="0.15"/>
  <cols>
    <col min="1" max="1" width="3.625" style="1" customWidth="1"/>
    <col min="2" max="2" width="12.625" style="1" customWidth="1"/>
    <col min="3" max="3" width="5.625" style="1" customWidth="1"/>
    <col min="4" max="21" width="6.625" style="1" customWidth="1"/>
    <col min="22" max="16384" width="9" style="1"/>
  </cols>
  <sheetData>
    <row r="1" spans="1:21" ht="12" customHeight="1" x14ac:dyDescent="0.15">
      <c r="A1" s="185" t="s">
        <v>9</v>
      </c>
      <c r="B1" s="185"/>
      <c r="C1" s="185"/>
      <c r="D1" s="185"/>
      <c r="E1" s="185"/>
      <c r="F1" s="185"/>
      <c r="G1" s="185"/>
      <c r="H1" s="185"/>
      <c r="I1" s="185"/>
      <c r="J1" s="185"/>
      <c r="K1" s="185"/>
      <c r="L1" s="185"/>
      <c r="M1" s="185"/>
      <c r="N1" s="185"/>
      <c r="O1" s="185"/>
      <c r="P1" s="185"/>
      <c r="Q1" s="185"/>
      <c r="R1" s="185"/>
      <c r="S1" s="185"/>
      <c r="T1" s="185"/>
      <c r="U1" s="185"/>
    </row>
    <row r="2" spans="1:21" ht="12" customHeight="1" x14ac:dyDescent="0.15">
      <c r="A2" s="185"/>
      <c r="B2" s="185"/>
      <c r="C2" s="185"/>
      <c r="D2" s="185"/>
      <c r="E2" s="185"/>
      <c r="F2" s="185"/>
      <c r="G2" s="185"/>
      <c r="H2" s="185"/>
      <c r="I2" s="185"/>
      <c r="J2" s="185"/>
      <c r="K2" s="185"/>
      <c r="L2" s="185"/>
      <c r="M2" s="185"/>
      <c r="N2" s="185"/>
      <c r="O2" s="185"/>
      <c r="P2" s="185"/>
      <c r="Q2" s="185"/>
      <c r="R2" s="185"/>
      <c r="S2" s="185"/>
      <c r="T2" s="185"/>
      <c r="U2" s="185"/>
    </row>
    <row r="3" spans="1:21" ht="6" customHeight="1" x14ac:dyDescent="0.15"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3"/>
      <c r="Q3" s="22"/>
      <c r="R3" s="22"/>
      <c r="S3" s="4"/>
      <c r="T3" s="4"/>
      <c r="U3" s="4"/>
    </row>
    <row r="4" spans="1:21" ht="12" customHeight="1" x14ac:dyDescent="0.15">
      <c r="B4" s="26" t="s">
        <v>22</v>
      </c>
      <c r="C4" s="56" t="s">
        <v>8</v>
      </c>
      <c r="D4" s="186" t="str">
        <f>IF('１か月目'!D4="","",'１か月目'!D4)</f>
        <v/>
      </c>
      <c r="E4" s="186"/>
      <c r="F4" s="186"/>
      <c r="G4" s="186"/>
      <c r="H4" s="186"/>
      <c r="I4" s="186"/>
      <c r="J4" s="186"/>
      <c r="K4" s="4"/>
      <c r="O4" s="174" t="str">
        <f>'１か月目'!O4:U4</f>
        <v>委託先名：</v>
      </c>
      <c r="P4" s="175"/>
      <c r="Q4" s="175"/>
      <c r="R4" s="175"/>
      <c r="S4" s="175"/>
      <c r="T4" s="175"/>
      <c r="U4" s="176"/>
    </row>
    <row r="5" spans="1:21" ht="12" customHeight="1" x14ac:dyDescent="0.15">
      <c r="B5" s="27" t="s">
        <v>21</v>
      </c>
      <c r="C5" s="23" t="s">
        <v>8</v>
      </c>
      <c r="D5" s="187" t="str">
        <f>IF('１か月目'!D5="","",'１か月目'!D5)</f>
        <v/>
      </c>
      <c r="E5" s="187"/>
      <c r="F5" s="187"/>
      <c r="G5" s="61" t="s">
        <v>7</v>
      </c>
      <c r="H5" s="187" t="str">
        <f>IF('１か月目'!H5="","",'１か月目'!H5)</f>
        <v/>
      </c>
      <c r="I5" s="187"/>
      <c r="J5" s="187"/>
      <c r="K5" s="4"/>
      <c r="O5" s="113" t="s">
        <v>26</v>
      </c>
      <c r="P5" s="114"/>
      <c r="Q5" s="114"/>
      <c r="R5" s="114"/>
      <c r="S5" s="114"/>
      <c r="T5" s="114"/>
      <c r="U5" s="115"/>
    </row>
    <row r="6" spans="1:21" ht="12" customHeight="1" x14ac:dyDescent="0.15">
      <c r="B6" s="27" t="s">
        <v>30</v>
      </c>
      <c r="C6" s="23" t="s">
        <v>8</v>
      </c>
      <c r="D6" s="154" t="e">
        <f ca="1">IF(MONTH(D5)+(K6-1)&lt;=12,MONTH(D5)+(K6-1),MONTH(D5)+(K6-1)-12)</f>
        <v>#VALUE!</v>
      </c>
      <c r="E6" s="154"/>
      <c r="F6" s="154"/>
      <c r="G6" s="158" t="e">
        <f ca="1">IF(D6="","","("&amp;IF(K6&gt;=10,"","　")&amp;K6&amp;"か月目／"&amp;IF(L6&gt;=10,"","　")&amp;L6&amp;"か月)")</f>
        <v>#VALUE!</v>
      </c>
      <c r="H6" s="158"/>
      <c r="I6" s="158"/>
      <c r="J6" s="158"/>
      <c r="K6" s="15">
        <f ca="1">VALUE(IF(LEFT(RIGHT(CELL("filename",$A$1),LEN(CELL("filename",$A$1))-FIND("か月目",CELL("filename",$A$1))+3),1)="]",MID(RIGHT(CELL("filename",$A$1),LEN(CELL("filename",$A$1))-FIND("か月目",CELL("filename",$A$1))+3),2,1),LEFT(RIGHT(CELL("filename",$A$1),LEN(CELL("filename",$A$1))-FIND("か月目",CELL("filename",$A$1))+3),2)))</f>
        <v>17</v>
      </c>
      <c r="L6" s="14" t="e">
        <f>IF(MONTH(D5)&lt;=MONTH(H5),MONTH(H5)-MONTH(D5)+1,24-MONTH(D5)+1+MONTH(H5))</f>
        <v>#VALUE!</v>
      </c>
      <c r="M6" s="14"/>
      <c r="N6" s="14"/>
      <c r="O6" s="24"/>
      <c r="P6" s="25"/>
      <c r="Q6" s="25"/>
      <c r="R6" s="25"/>
      <c r="S6" s="25"/>
      <c r="T6" s="25"/>
      <c r="U6" s="25"/>
    </row>
    <row r="7" spans="1:21" ht="12" customHeight="1" x14ac:dyDescent="0.15">
      <c r="B7" s="8"/>
      <c r="C7" s="8"/>
      <c r="D7" s="9"/>
      <c r="E7" s="9"/>
      <c r="F7" s="12"/>
      <c r="G7" s="12"/>
      <c r="H7" s="12"/>
      <c r="I7" s="11"/>
      <c r="J7" s="11"/>
      <c r="K7" s="11"/>
      <c r="L7" s="11"/>
      <c r="M7" s="11"/>
      <c r="N7" s="6"/>
      <c r="O7" s="7"/>
      <c r="P7" s="24"/>
      <c r="Q7" s="24"/>
      <c r="R7" s="24"/>
      <c r="S7" s="159" t="s">
        <v>46</v>
      </c>
      <c r="T7" s="160"/>
      <c r="U7" s="161"/>
    </row>
    <row r="8" spans="1:21" ht="3" customHeight="1" x14ac:dyDescent="0.15">
      <c r="B8" s="8"/>
      <c r="C8" s="8"/>
      <c r="D8" s="9"/>
      <c r="E8" s="9"/>
      <c r="F8" s="10"/>
      <c r="G8" s="10"/>
      <c r="H8" s="10"/>
      <c r="I8" s="8"/>
      <c r="J8" s="8"/>
      <c r="K8" s="8"/>
      <c r="L8" s="8"/>
      <c r="M8" s="8"/>
      <c r="N8" s="4"/>
      <c r="R8" s="63"/>
    </row>
    <row r="9" spans="1:21" ht="3" customHeight="1" x14ac:dyDescent="0.15"/>
    <row r="10" spans="1:21" ht="11.1" customHeight="1" x14ac:dyDescent="0.15">
      <c r="A10" s="179" t="s">
        <v>25</v>
      </c>
      <c r="B10" s="179" t="s">
        <v>10</v>
      </c>
      <c r="C10" s="181" t="s">
        <v>11</v>
      </c>
      <c r="D10" s="183" t="s">
        <v>5</v>
      </c>
      <c r="E10" s="179"/>
      <c r="F10" s="179"/>
      <c r="G10" s="179"/>
      <c r="H10" s="179"/>
      <c r="I10" s="181"/>
      <c r="J10" s="133" t="s">
        <v>37</v>
      </c>
      <c r="K10" s="134"/>
      <c r="L10" s="134"/>
      <c r="M10" s="134"/>
      <c r="N10" s="135"/>
      <c r="O10" s="171" t="s">
        <v>18</v>
      </c>
      <c r="P10" s="172"/>
      <c r="Q10" s="172"/>
      <c r="R10" s="173"/>
      <c r="S10" s="130" t="s">
        <v>6</v>
      </c>
      <c r="T10" s="131"/>
      <c r="U10" s="132"/>
    </row>
    <row r="11" spans="1:21" ht="11.1" customHeight="1" x14ac:dyDescent="0.15">
      <c r="A11" s="179"/>
      <c r="B11" s="179"/>
      <c r="C11" s="181"/>
      <c r="D11" s="98" t="s">
        <v>0</v>
      </c>
      <c r="E11" s="99" t="s">
        <v>15</v>
      </c>
      <c r="F11" s="99" t="s">
        <v>1</v>
      </c>
      <c r="G11" s="99" t="s">
        <v>2</v>
      </c>
      <c r="H11" s="99" t="s">
        <v>3</v>
      </c>
      <c r="I11" s="62" t="s">
        <v>4</v>
      </c>
      <c r="J11" s="57" t="s">
        <v>38</v>
      </c>
      <c r="K11" s="59" t="s">
        <v>24</v>
      </c>
      <c r="L11" s="59" t="s">
        <v>39</v>
      </c>
      <c r="M11" s="59" t="s">
        <v>4</v>
      </c>
      <c r="N11" s="96" t="s">
        <v>16</v>
      </c>
      <c r="O11" s="57" t="s">
        <v>17</v>
      </c>
      <c r="P11" s="99" t="s">
        <v>29</v>
      </c>
      <c r="Q11" s="102" t="s">
        <v>4</v>
      </c>
      <c r="R11" s="106"/>
      <c r="S11" s="124" t="s">
        <v>45</v>
      </c>
      <c r="T11" s="125"/>
      <c r="U11" s="126"/>
    </row>
    <row r="12" spans="1:21" ht="11.1" customHeight="1" thickBot="1" x14ac:dyDescent="0.2">
      <c r="A12" s="180"/>
      <c r="B12" s="180"/>
      <c r="C12" s="182"/>
      <c r="D12" s="100" t="s">
        <v>19</v>
      </c>
      <c r="E12" s="101" t="s">
        <v>19</v>
      </c>
      <c r="F12" s="101" t="s">
        <v>20</v>
      </c>
      <c r="G12" s="101" t="s">
        <v>19</v>
      </c>
      <c r="H12" s="101" t="s">
        <v>19</v>
      </c>
      <c r="I12" s="78" t="s">
        <v>35</v>
      </c>
      <c r="J12" s="58" t="s">
        <v>19</v>
      </c>
      <c r="K12" s="60" t="s">
        <v>23</v>
      </c>
      <c r="L12" s="60" t="s">
        <v>19</v>
      </c>
      <c r="M12" s="84" t="s">
        <v>35</v>
      </c>
      <c r="N12" s="97" t="s">
        <v>36</v>
      </c>
      <c r="O12" s="58" t="s">
        <v>19</v>
      </c>
      <c r="P12" s="101" t="s">
        <v>19</v>
      </c>
      <c r="Q12" s="84" t="s">
        <v>35</v>
      </c>
      <c r="R12" s="105" t="s">
        <v>43</v>
      </c>
      <c r="S12" s="127"/>
      <c r="T12" s="128"/>
      <c r="U12" s="129"/>
    </row>
    <row r="13" spans="1:21" ht="9.9499999999999993" customHeight="1" thickTop="1" x14ac:dyDescent="0.15">
      <c r="A13" s="142">
        <v>1</v>
      </c>
      <c r="B13" s="184" t="str">
        <f>IF('１か月目'!B13=0,"",'１か月目'!B13)</f>
        <v>z</v>
      </c>
      <c r="C13" s="17" t="s">
        <v>12</v>
      </c>
      <c r="D13" s="38"/>
      <c r="E13" s="39"/>
      <c r="F13" s="32">
        <f t="shared" ref="F13" si="0">IF($B13="","",(D13-(E13+G13+H13)))</f>
        <v>0</v>
      </c>
      <c r="G13" s="39"/>
      <c r="H13" s="39"/>
      <c r="I13" s="91">
        <f>IF(B13="","",IF((D13-E13)=0,0,ROUNDDOWN(((F13/D13)*100),3)))</f>
        <v>0</v>
      </c>
      <c r="J13" s="93">
        <f>'１か月目'!J13</f>
        <v>0</v>
      </c>
      <c r="K13" s="32">
        <f>IF($B13="","",'16か月目'!K13+(E13+G13+H13))</f>
        <v>0</v>
      </c>
      <c r="L13" s="32">
        <f>IF($B13="","",'16か月目'!L13-D13)</f>
        <v>0</v>
      </c>
      <c r="M13" s="85">
        <f>IF(B13="","",IF((J13-K13)=0,0,ROUNDDOWN((((O13-K13)/J13)*100),3)))</f>
        <v>0</v>
      </c>
      <c r="N13" s="163" t="str">
        <f>IF(B13="","",IF(AND(M13&gt;=80,M14&gt;=80),"可","不可"))</f>
        <v>不可</v>
      </c>
      <c r="O13" s="93">
        <f>'16か月目'!O13+D13</f>
        <v>0</v>
      </c>
      <c r="P13" s="32">
        <f>IF($B13="","",'16か月目'!P13+E13)</f>
        <v>0</v>
      </c>
      <c r="Q13" s="76">
        <f>IF(B13="","",IF(O13-(K13-P13)=0,0,ROUNDDOWN(((O13-K13)/(O13-P13)*100),3)))</f>
        <v>0</v>
      </c>
      <c r="R13" s="136">
        <f>IF(B13="","",IF(Q13+Q14=0,0,ROUNDDOWN((((O13-K13)+(O14-K14))/((O13-P13)+(O14-P14))*100),3)))</f>
        <v>0</v>
      </c>
      <c r="S13" s="167"/>
      <c r="T13" s="165"/>
      <c r="U13" s="166"/>
    </row>
    <row r="14" spans="1:21" ht="9.9499999999999993" customHeight="1" x14ac:dyDescent="0.15">
      <c r="A14" s="143"/>
      <c r="B14" s="178"/>
      <c r="C14" s="18" t="s">
        <v>13</v>
      </c>
      <c r="D14" s="40"/>
      <c r="E14" s="41"/>
      <c r="F14" s="33">
        <f t="shared" ref="F14" si="1">IF($B13="","",(D14-(E14+G14+H14)))</f>
        <v>0</v>
      </c>
      <c r="G14" s="41"/>
      <c r="H14" s="41"/>
      <c r="I14" s="92">
        <f>IF(B13="","",IF((D14-E14)=0,0,ROUNDDOWN(((F14/D14)*100),3)))</f>
        <v>0</v>
      </c>
      <c r="J14" s="94">
        <f>'１か月目'!J14</f>
        <v>0</v>
      </c>
      <c r="K14" s="33">
        <f>IF($B13="","",'16か月目'!K14+(E14+G14+H14))</f>
        <v>0</v>
      </c>
      <c r="L14" s="33">
        <f>IF($B13="","",'16か月目'!L14-D14)</f>
        <v>0</v>
      </c>
      <c r="M14" s="86">
        <f>IF(B13="","",IF((J14-K14)=0,0,ROUNDDOWN((((O14-K14)/J14)*100),3)))</f>
        <v>0</v>
      </c>
      <c r="N14" s="117"/>
      <c r="O14" s="94">
        <f>'16か月目'!O14+D14</f>
        <v>0</v>
      </c>
      <c r="P14" s="33">
        <f>IF($B13="","",'16か月目'!P14+E14)</f>
        <v>0</v>
      </c>
      <c r="Q14" s="77">
        <f>IF(B13="","",IF(O14-(K14-P14)=0,0,ROUNDDOWN(((O14-K14)/(O14-P14)*100),3)))</f>
        <v>0</v>
      </c>
      <c r="R14" s="137"/>
      <c r="S14" s="121"/>
      <c r="T14" s="122"/>
      <c r="U14" s="123"/>
    </row>
    <row r="15" spans="1:21" ht="9.9499999999999993" customHeight="1" x14ac:dyDescent="0.15">
      <c r="A15" s="142">
        <v>2</v>
      </c>
      <c r="B15" s="177" t="str">
        <f>IF('１か月目'!B15=0,"",'１か月目'!B15)</f>
        <v>z</v>
      </c>
      <c r="C15" s="20" t="s">
        <v>12</v>
      </c>
      <c r="D15" s="42">
        <f>IF(B15="",0,D$13)</f>
        <v>0</v>
      </c>
      <c r="E15" s="43"/>
      <c r="F15" s="34">
        <f t="shared" ref="F15" si="2">IF($B15="","",(D15-(E15+G15+H15)))</f>
        <v>0</v>
      </c>
      <c r="G15" s="43"/>
      <c r="H15" s="43"/>
      <c r="I15" s="79">
        <f t="shared" ref="I15" si="3">IF(B15="","",IF((D15-E15)=0,0,ROUNDDOWN(((F15/D15)*100),3)))</f>
        <v>0</v>
      </c>
      <c r="J15" s="95">
        <f>'１か月目'!J15</f>
        <v>0</v>
      </c>
      <c r="K15" s="32">
        <f>IF($B15="","",'16か月目'!K15+(E15+G15+H15))</f>
        <v>0</v>
      </c>
      <c r="L15" s="32">
        <f>IF($B15="","",'16か月目'!L15-D15)</f>
        <v>0</v>
      </c>
      <c r="M15" s="85">
        <f t="shared" ref="M15" si="4">IF(B15="","",IF((J15-K15)=0,0,ROUNDDOWN((((O15-K15)/J15)*100),3)))</f>
        <v>0</v>
      </c>
      <c r="N15" s="116" t="str">
        <f t="shared" ref="N15" si="5">IF(B15="","",IF(AND(M15&gt;=80,M16&gt;=80),"可","不可"))</f>
        <v>不可</v>
      </c>
      <c r="O15" s="95">
        <f>'16か月目'!O15+D15</f>
        <v>0</v>
      </c>
      <c r="P15" s="32">
        <f>IF($B15="","",'16か月目'!P15+E15)</f>
        <v>0</v>
      </c>
      <c r="Q15" s="76">
        <f t="shared" ref="Q15" si="6">IF(B15="","",IF(O15-(K15-P15)=0,0,ROUNDDOWN(((O15-K15)/(O15-P15)*100),3)))</f>
        <v>0</v>
      </c>
      <c r="R15" s="138">
        <f t="shared" ref="R15" si="7">IF(B15="","",IF(Q15+Q16=0,0,ROUNDDOWN((((O15-K15)+(O16-K16))/((O15-P15)+(O16-P16))*100),3)))</f>
        <v>0</v>
      </c>
      <c r="S15" s="118"/>
      <c r="T15" s="119"/>
      <c r="U15" s="120"/>
    </row>
    <row r="16" spans="1:21" ht="9.9499999999999993" customHeight="1" x14ac:dyDescent="0.15">
      <c r="A16" s="143"/>
      <c r="B16" s="178"/>
      <c r="C16" s="109" t="s">
        <v>13</v>
      </c>
      <c r="D16" s="44">
        <f>IF(B15="",0,D$14)</f>
        <v>0</v>
      </c>
      <c r="E16" s="45"/>
      <c r="F16" s="35">
        <f t="shared" ref="F16" si="8">IF($B15="","",(D16-(E16+G16+H16)))</f>
        <v>0</v>
      </c>
      <c r="G16" s="45"/>
      <c r="H16" s="45"/>
      <c r="I16" s="80">
        <f t="shared" ref="I16" si="9">IF(B15="","",IF((D16-E16)=0,0,ROUNDDOWN(((F16/D16)*100),3)))</f>
        <v>0</v>
      </c>
      <c r="J16" s="94">
        <f>'１か月目'!J16</f>
        <v>0</v>
      </c>
      <c r="K16" s="33">
        <f>IF($B15="","",'16か月目'!K16+(E16+G16+H16))</f>
        <v>0</v>
      </c>
      <c r="L16" s="33">
        <f>IF($B15="","",'16か月目'!L16-D16)</f>
        <v>0</v>
      </c>
      <c r="M16" s="87">
        <f t="shared" ref="M16" si="10">IF(B15="","",IF((J16-K16)=0,0,ROUNDDOWN((((O16-K16)/J16)*100),3)))</f>
        <v>0</v>
      </c>
      <c r="N16" s="117"/>
      <c r="O16" s="94">
        <f>'16か月目'!O16+D16</f>
        <v>0</v>
      </c>
      <c r="P16" s="33">
        <f>IF($B15="","",'16か月目'!P16+E16)</f>
        <v>0</v>
      </c>
      <c r="Q16" s="77">
        <f t="shared" ref="Q16" si="11">IF(B15="","",IF(O16-(K16-P16)=0,0,ROUNDDOWN(((O16-K16)/(O16-P16)*100),3)))</f>
        <v>0</v>
      </c>
      <c r="R16" s="139"/>
      <c r="S16" s="121"/>
      <c r="T16" s="122"/>
      <c r="U16" s="123"/>
    </row>
    <row r="17" spans="1:21" ht="9.9499999999999993" customHeight="1" x14ac:dyDescent="0.15">
      <c r="A17" s="142">
        <v>3</v>
      </c>
      <c r="B17" s="177" t="str">
        <f>IF('１か月目'!B17=0,"",'１か月目'!B17)</f>
        <v>z</v>
      </c>
      <c r="C17" s="108" t="s">
        <v>12</v>
      </c>
      <c r="D17" s="46">
        <f>IF(B17="",0,D$13)</f>
        <v>0</v>
      </c>
      <c r="E17" s="47"/>
      <c r="F17" s="36">
        <f t="shared" ref="F17" si="12">IF($B17="","",(D17-(E17+G17+H17)))</f>
        <v>0</v>
      </c>
      <c r="G17" s="47"/>
      <c r="H17" s="47"/>
      <c r="I17" s="81">
        <f t="shared" ref="I17" si="13">IF(B17="","",IF((D17-E17)=0,0,ROUNDDOWN(((F17/D17)*100),3)))</f>
        <v>0</v>
      </c>
      <c r="J17" s="95">
        <f>'１か月目'!J17</f>
        <v>0</v>
      </c>
      <c r="K17" s="32">
        <f>IF($B17="","",'16か月目'!K17+(E17+G17+H17))</f>
        <v>0</v>
      </c>
      <c r="L17" s="32">
        <f>IF($B17="","",'16か月目'!L17-D17)</f>
        <v>0</v>
      </c>
      <c r="M17" s="88">
        <f t="shared" ref="M17" si="14">IF(B17="","",IF((J17-K17)=0,0,ROUNDDOWN((((O17-K17)/J17)*100),3)))</f>
        <v>0</v>
      </c>
      <c r="N17" s="116" t="str">
        <f t="shared" ref="N17" si="15">IF(B17="","",IF(AND(M17&gt;=80,M18&gt;=80),"可","不可"))</f>
        <v>不可</v>
      </c>
      <c r="O17" s="95">
        <f>'16か月目'!O17+D17</f>
        <v>0</v>
      </c>
      <c r="P17" s="32">
        <f>IF($B17="","",'16か月目'!P17+E17)</f>
        <v>0</v>
      </c>
      <c r="Q17" s="76">
        <f t="shared" ref="Q17" si="16">IF(B17="","",IF(O17-(K17-P17)=0,0,ROUNDDOWN(((O17-K17)/(O17-P17)*100),3)))</f>
        <v>0</v>
      </c>
      <c r="R17" s="138">
        <f t="shared" ref="R17" si="17">IF(B17="","",IF(Q17+Q18=0,0,ROUNDDOWN((((O17-K17)+(O18-K18))/((O17-P17)+(O18-P18))*100),3)))</f>
        <v>0</v>
      </c>
      <c r="S17" s="118"/>
      <c r="T17" s="119"/>
      <c r="U17" s="120"/>
    </row>
    <row r="18" spans="1:21" ht="9.9499999999999993" customHeight="1" x14ac:dyDescent="0.15">
      <c r="A18" s="143"/>
      <c r="B18" s="178"/>
      <c r="C18" s="18" t="s">
        <v>13</v>
      </c>
      <c r="D18" s="48">
        <f>IF(B17="",0,D$14)</f>
        <v>0</v>
      </c>
      <c r="E18" s="41"/>
      <c r="F18" s="33">
        <f t="shared" ref="F18" si="18">IF($B17="","",(D18-(E18+G18+H18)))</f>
        <v>0</v>
      </c>
      <c r="G18" s="41"/>
      <c r="H18" s="41"/>
      <c r="I18" s="77">
        <f t="shared" ref="I18" si="19">IF(B17="","",IF((D18-E18)=0,0,ROUNDDOWN(((F18/D18)*100),3)))</f>
        <v>0</v>
      </c>
      <c r="J18" s="94">
        <f>'１か月目'!J18</f>
        <v>0</v>
      </c>
      <c r="K18" s="33">
        <f>IF($B17="","",'16か月目'!K18+(E18+G18+H18))</f>
        <v>0</v>
      </c>
      <c r="L18" s="33">
        <f>IF($B17="","",'16か月目'!L18-D18)</f>
        <v>0</v>
      </c>
      <c r="M18" s="86">
        <f t="shared" ref="M18" si="20">IF(B17="","",IF((J18-K18)=0,0,ROUNDDOWN((((O18-K18)/J18)*100),3)))</f>
        <v>0</v>
      </c>
      <c r="N18" s="117"/>
      <c r="O18" s="94">
        <f>'16か月目'!O18+D18</f>
        <v>0</v>
      </c>
      <c r="P18" s="33">
        <f>IF($B17="","",'16か月目'!P18+E18)</f>
        <v>0</v>
      </c>
      <c r="Q18" s="77">
        <f t="shared" ref="Q18" si="21">IF(B17="","",IF(O18-(K18-P18)=0,0,ROUNDDOWN(((O18-K18)/(O18-P18)*100),3)))</f>
        <v>0</v>
      </c>
      <c r="R18" s="139"/>
      <c r="S18" s="121"/>
      <c r="T18" s="122"/>
      <c r="U18" s="123"/>
    </row>
    <row r="19" spans="1:21" ht="9.9499999999999993" customHeight="1" x14ac:dyDescent="0.15">
      <c r="A19" s="142">
        <v>4</v>
      </c>
      <c r="B19" s="177" t="str">
        <f>IF('１か月目'!B19=0,"",'１か月目'!B19)</f>
        <v/>
      </c>
      <c r="C19" s="20" t="s">
        <v>12</v>
      </c>
      <c r="D19" s="42">
        <f>IF(B19="",0,D$13)</f>
        <v>0</v>
      </c>
      <c r="E19" s="43"/>
      <c r="F19" s="34" t="str">
        <f>IF($B19="","",(D19-(E19+G19+H19)))</f>
        <v/>
      </c>
      <c r="G19" s="43"/>
      <c r="H19" s="43"/>
      <c r="I19" s="79" t="str">
        <f t="shared" ref="I19" si="22">IF(B19="","",IF((D19-E19)=0,0,ROUNDDOWN(((F19/D19)*100),3)))</f>
        <v/>
      </c>
      <c r="J19" s="95" t="str">
        <f>'１か月目'!J19</f>
        <v/>
      </c>
      <c r="K19" s="32" t="str">
        <f>IF($B19="","",'16か月目'!K19+(E19+G19+H19))</f>
        <v/>
      </c>
      <c r="L19" s="32" t="str">
        <f>IF($B19="","",'16か月目'!L19-D19)</f>
        <v/>
      </c>
      <c r="M19" s="85" t="str">
        <f t="shared" ref="M19" si="23">IF(B19="","",IF((J19-K19)=0,0,ROUNDDOWN((((O19-K19)/J19)*100),3)))</f>
        <v/>
      </c>
      <c r="N19" s="116" t="str">
        <f t="shared" ref="N19" si="24">IF(B19="","",IF(AND(M19&gt;=80,M20&gt;=80),"可","不可"))</f>
        <v/>
      </c>
      <c r="O19" s="95">
        <f>'16か月目'!O19+D19</f>
        <v>0</v>
      </c>
      <c r="P19" s="32" t="str">
        <f>IF($B19="","",'16か月目'!P19+E19)</f>
        <v/>
      </c>
      <c r="Q19" s="76" t="str">
        <f t="shared" ref="Q19" si="25">IF(B19="","",IF(O19-(K19-P19)=0,0,ROUNDDOWN(((O19-K19)/(O19-P19)*100),3)))</f>
        <v/>
      </c>
      <c r="R19" s="138" t="str">
        <f t="shared" ref="R19" si="26">IF(B19="","",IF(Q19+Q20=0,0,ROUNDDOWN((((O19-K19)+(O20-K20))/((O19-P19)+(O20-P20))*100),3)))</f>
        <v/>
      </c>
      <c r="S19" s="118"/>
      <c r="T19" s="119"/>
      <c r="U19" s="120"/>
    </row>
    <row r="20" spans="1:21" ht="9.9499999999999993" customHeight="1" x14ac:dyDescent="0.15">
      <c r="A20" s="143"/>
      <c r="B20" s="178"/>
      <c r="C20" s="109" t="s">
        <v>13</v>
      </c>
      <c r="D20" s="44">
        <f>IF(B19="",0,D$14)</f>
        <v>0</v>
      </c>
      <c r="E20" s="45"/>
      <c r="F20" s="35" t="str">
        <f>IF($B19="","",(D20-(E20+G20+H20)))</f>
        <v/>
      </c>
      <c r="G20" s="45"/>
      <c r="H20" s="45"/>
      <c r="I20" s="80" t="str">
        <f t="shared" ref="I20" si="27">IF(B19="","",IF((D20-E20)=0,0,ROUNDDOWN(((F20/D20)*100),3)))</f>
        <v/>
      </c>
      <c r="J20" s="94" t="str">
        <f>'１か月目'!J20</f>
        <v/>
      </c>
      <c r="K20" s="33" t="str">
        <f>IF($B19="","",'16か月目'!K20+(E20+G20+H20))</f>
        <v/>
      </c>
      <c r="L20" s="33" t="str">
        <f>IF($B19="","",'16か月目'!L20-D20)</f>
        <v/>
      </c>
      <c r="M20" s="87" t="str">
        <f t="shared" ref="M20" si="28">IF(B19="","",IF((J20-K20)=0,0,ROUNDDOWN((((O20-K20)/J20)*100),3)))</f>
        <v/>
      </c>
      <c r="N20" s="117"/>
      <c r="O20" s="94">
        <f>'16か月目'!O20+D20</f>
        <v>0</v>
      </c>
      <c r="P20" s="33" t="str">
        <f>IF($B19="","",'16か月目'!P20+E20)</f>
        <v/>
      </c>
      <c r="Q20" s="77" t="str">
        <f t="shared" ref="Q20" si="29">IF(B19="","",IF(O20-(K20-P20)=0,0,ROUNDDOWN(((O20-K20)/(O20-P20)*100),3)))</f>
        <v/>
      </c>
      <c r="R20" s="139"/>
      <c r="S20" s="121"/>
      <c r="T20" s="122"/>
      <c r="U20" s="123"/>
    </row>
    <row r="21" spans="1:21" ht="9.9499999999999993" customHeight="1" x14ac:dyDescent="0.15">
      <c r="A21" s="142">
        <v>5</v>
      </c>
      <c r="B21" s="177" t="str">
        <f>IF('１か月目'!B21=0,"",'１か月目'!B21)</f>
        <v/>
      </c>
      <c r="C21" s="108" t="s">
        <v>12</v>
      </c>
      <c r="D21" s="46">
        <f>IF(B21="",0,D$13)</f>
        <v>0</v>
      </c>
      <c r="E21" s="47"/>
      <c r="F21" s="36" t="str">
        <f t="shared" ref="F21" si="30">IF($B21="","",(D21-(E21+G21+H21)))</f>
        <v/>
      </c>
      <c r="G21" s="47"/>
      <c r="H21" s="47"/>
      <c r="I21" s="81" t="str">
        <f t="shared" ref="I21" si="31">IF(B21="","",IF((D21-E21)=0,0,ROUNDDOWN(((F21/D21)*100),3)))</f>
        <v/>
      </c>
      <c r="J21" s="95" t="str">
        <f>'１か月目'!J21</f>
        <v/>
      </c>
      <c r="K21" s="32" t="str">
        <f>IF($B21="","",'16か月目'!K21+(E21+G21+H21))</f>
        <v/>
      </c>
      <c r="L21" s="32" t="str">
        <f>IF($B21="","",'16か月目'!L21-D21)</f>
        <v/>
      </c>
      <c r="M21" s="88" t="str">
        <f t="shared" ref="M21" si="32">IF(B21="","",IF((J21-K21)=0,0,ROUNDDOWN((((O21-K21)/J21)*100),3)))</f>
        <v/>
      </c>
      <c r="N21" s="116" t="str">
        <f t="shared" ref="N21" si="33">IF(B21="","",IF(AND(M21&gt;=80,M22&gt;=80),"可","不可"))</f>
        <v/>
      </c>
      <c r="O21" s="95">
        <f>'16か月目'!O21+D21</f>
        <v>0</v>
      </c>
      <c r="P21" s="32" t="str">
        <f>IF($B21="","",'16か月目'!P21+E21)</f>
        <v/>
      </c>
      <c r="Q21" s="76" t="str">
        <f t="shared" ref="Q21" si="34">IF(B21="","",IF(O21-(K21-P21)=0,0,ROUNDDOWN(((O21-K21)/(O21-P21)*100),3)))</f>
        <v/>
      </c>
      <c r="R21" s="138" t="str">
        <f t="shared" ref="R21" si="35">IF(B21="","",IF(Q21+Q22=0,0,ROUNDDOWN((((O21-K21)+(O22-K22))/((O21-P21)+(O22-P22))*100),3)))</f>
        <v/>
      </c>
      <c r="S21" s="118"/>
      <c r="T21" s="119"/>
      <c r="U21" s="120"/>
    </row>
    <row r="22" spans="1:21" ht="9.9499999999999993" customHeight="1" x14ac:dyDescent="0.15">
      <c r="A22" s="143"/>
      <c r="B22" s="178"/>
      <c r="C22" s="18" t="s">
        <v>13</v>
      </c>
      <c r="D22" s="48">
        <f>IF(B21="",0,D$14)</f>
        <v>0</v>
      </c>
      <c r="E22" s="41"/>
      <c r="F22" s="33" t="str">
        <f t="shared" ref="F22" si="36">IF($B21="","",(D22-(E22+G22+H22)))</f>
        <v/>
      </c>
      <c r="G22" s="41"/>
      <c r="H22" s="41"/>
      <c r="I22" s="77" t="str">
        <f t="shared" ref="I22" si="37">IF(B21="","",IF((D22-E22)=0,0,ROUNDDOWN(((F22/D22)*100),3)))</f>
        <v/>
      </c>
      <c r="J22" s="94" t="str">
        <f>'１か月目'!J22</f>
        <v/>
      </c>
      <c r="K22" s="33" t="str">
        <f>IF($B21="","",'16か月目'!K22+(E22+G22+H22))</f>
        <v/>
      </c>
      <c r="L22" s="33" t="str">
        <f>IF($B21="","",'16か月目'!L22-D22)</f>
        <v/>
      </c>
      <c r="M22" s="86" t="str">
        <f t="shared" ref="M22" si="38">IF(B21="","",IF((J22-K22)=0,0,ROUNDDOWN((((O22-K22)/J22)*100),3)))</f>
        <v/>
      </c>
      <c r="N22" s="117"/>
      <c r="O22" s="94">
        <f>'16か月目'!O22+D22</f>
        <v>0</v>
      </c>
      <c r="P22" s="33" t="str">
        <f>IF($B21="","",'16か月目'!P22+E22)</f>
        <v/>
      </c>
      <c r="Q22" s="77" t="str">
        <f t="shared" ref="Q22" si="39">IF(B21="","",IF(O22-(K22-P22)=0,0,ROUNDDOWN(((O22-K22)/(O22-P22)*100),3)))</f>
        <v/>
      </c>
      <c r="R22" s="139"/>
      <c r="S22" s="121"/>
      <c r="T22" s="122"/>
      <c r="U22" s="123"/>
    </row>
    <row r="23" spans="1:21" ht="9.9499999999999993" customHeight="1" x14ac:dyDescent="0.15">
      <c r="A23" s="142">
        <v>6</v>
      </c>
      <c r="B23" s="177" t="str">
        <f>IF('１か月目'!B23=0,"",'１か月目'!B23)</f>
        <v/>
      </c>
      <c r="C23" s="20" t="s">
        <v>12</v>
      </c>
      <c r="D23" s="42">
        <f>IF(B23="",0,D$13)</f>
        <v>0</v>
      </c>
      <c r="E23" s="43"/>
      <c r="F23" s="34" t="str">
        <f t="shared" ref="F23" si="40">IF($B23="","",(D23-(E23+G23+H23)))</f>
        <v/>
      </c>
      <c r="G23" s="43"/>
      <c r="H23" s="43"/>
      <c r="I23" s="79" t="str">
        <f t="shared" ref="I23" si="41">IF(B23="","",IF((D23-E23)=0,0,ROUNDDOWN(((F23/D23)*100),3)))</f>
        <v/>
      </c>
      <c r="J23" s="95" t="str">
        <f>'１か月目'!J23</f>
        <v/>
      </c>
      <c r="K23" s="32" t="str">
        <f>IF($B23="","",'16か月目'!K23+(E23+G23+H23))</f>
        <v/>
      </c>
      <c r="L23" s="32" t="str">
        <f>IF($B23="","",'16か月目'!L23-D23)</f>
        <v/>
      </c>
      <c r="M23" s="85" t="str">
        <f t="shared" ref="M23" si="42">IF(B23="","",IF((J23-K23)=0,0,ROUNDDOWN((((O23-K23)/J23)*100),3)))</f>
        <v/>
      </c>
      <c r="N23" s="116" t="str">
        <f t="shared" ref="N23" si="43">IF(B23="","",IF(AND(M23&gt;=80,M24&gt;=80),"可","不可"))</f>
        <v/>
      </c>
      <c r="O23" s="95">
        <f>'16か月目'!O23+D23</f>
        <v>0</v>
      </c>
      <c r="P23" s="32" t="str">
        <f>IF($B23="","",'16か月目'!P23+E23)</f>
        <v/>
      </c>
      <c r="Q23" s="76" t="str">
        <f t="shared" ref="Q23" si="44">IF(B23="","",IF(O23-(K23-P23)=0,0,ROUNDDOWN(((O23-K23)/(O23-P23)*100),3)))</f>
        <v/>
      </c>
      <c r="R23" s="138" t="str">
        <f t="shared" ref="R23" si="45">IF(B23="","",IF(Q23+Q24=0,0,ROUNDDOWN((((O23-K23)+(O24-K24))/((O23-P23)+(O24-P24))*100),3)))</f>
        <v/>
      </c>
      <c r="S23" s="118"/>
      <c r="T23" s="119"/>
      <c r="U23" s="120"/>
    </row>
    <row r="24" spans="1:21" ht="9.9499999999999993" customHeight="1" x14ac:dyDescent="0.15">
      <c r="A24" s="143"/>
      <c r="B24" s="178"/>
      <c r="C24" s="109" t="s">
        <v>13</v>
      </c>
      <c r="D24" s="44">
        <f>IF(B23="",0,D$14)</f>
        <v>0</v>
      </c>
      <c r="E24" s="45"/>
      <c r="F24" s="35" t="str">
        <f t="shared" ref="F24" si="46">IF($B23="","",(D24-(E24+G24+H24)))</f>
        <v/>
      </c>
      <c r="G24" s="45"/>
      <c r="H24" s="45"/>
      <c r="I24" s="80" t="str">
        <f t="shared" ref="I24" si="47">IF(B23="","",IF((D24-E24)=0,0,ROUNDDOWN(((F24/D24)*100),3)))</f>
        <v/>
      </c>
      <c r="J24" s="94" t="str">
        <f>'１か月目'!J24</f>
        <v/>
      </c>
      <c r="K24" s="33" t="str">
        <f>IF($B23="","",'16か月目'!K24+(E24+G24+H24))</f>
        <v/>
      </c>
      <c r="L24" s="33" t="str">
        <f>IF($B23="","",'16か月目'!L24-D24)</f>
        <v/>
      </c>
      <c r="M24" s="87" t="str">
        <f t="shared" ref="M24" si="48">IF(B23="","",IF((J24-K24)=0,0,ROUNDDOWN((((O24-K24)/J24)*100),3)))</f>
        <v/>
      </c>
      <c r="N24" s="117"/>
      <c r="O24" s="94">
        <f>'16か月目'!O24+D24</f>
        <v>0</v>
      </c>
      <c r="P24" s="33" t="str">
        <f>IF($B23="","",'16か月目'!P24+E24)</f>
        <v/>
      </c>
      <c r="Q24" s="77" t="str">
        <f t="shared" ref="Q24" si="49">IF(B23="","",IF(O24-(K24-P24)=0,0,ROUNDDOWN(((O24-K24)/(O24-P24)*100),3)))</f>
        <v/>
      </c>
      <c r="R24" s="139"/>
      <c r="S24" s="121"/>
      <c r="T24" s="122"/>
      <c r="U24" s="123"/>
    </row>
    <row r="25" spans="1:21" ht="9.9499999999999993" customHeight="1" x14ac:dyDescent="0.15">
      <c r="A25" s="142">
        <v>7</v>
      </c>
      <c r="B25" s="177" t="str">
        <f>IF('１か月目'!B25=0,"",'１か月目'!B25)</f>
        <v/>
      </c>
      <c r="C25" s="108" t="s">
        <v>12</v>
      </c>
      <c r="D25" s="46">
        <f>IF(B25="",0,D$13)</f>
        <v>0</v>
      </c>
      <c r="E25" s="47"/>
      <c r="F25" s="36" t="str">
        <f t="shared" ref="F25" si="50">IF($B25="","",(D25-(E25+G25+H25)))</f>
        <v/>
      </c>
      <c r="G25" s="47"/>
      <c r="H25" s="47"/>
      <c r="I25" s="81" t="str">
        <f t="shared" ref="I25" si="51">IF(B25="","",IF((D25-E25)=0,0,ROUNDDOWN(((F25/D25)*100),3)))</f>
        <v/>
      </c>
      <c r="J25" s="95" t="str">
        <f>'１か月目'!J25</f>
        <v/>
      </c>
      <c r="K25" s="32" t="str">
        <f>IF($B25="","",'16か月目'!K25+(E25+G25+H25))</f>
        <v/>
      </c>
      <c r="L25" s="32" t="str">
        <f>IF($B25="","",'16か月目'!L25-D25)</f>
        <v/>
      </c>
      <c r="M25" s="88" t="str">
        <f t="shared" ref="M25" si="52">IF(B25="","",IF((J25-K25)=0,0,ROUNDDOWN((((O25-K25)/J25)*100),3)))</f>
        <v/>
      </c>
      <c r="N25" s="116" t="str">
        <f t="shared" ref="N25" si="53">IF(B25="","",IF(AND(M25&gt;=80,M26&gt;=80),"可","不可"))</f>
        <v/>
      </c>
      <c r="O25" s="95">
        <f>'16か月目'!O25+D25</f>
        <v>0</v>
      </c>
      <c r="P25" s="32" t="str">
        <f>IF($B25="","",'16か月目'!P25+E25)</f>
        <v/>
      </c>
      <c r="Q25" s="76" t="str">
        <f t="shared" ref="Q25" si="54">IF(B25="","",IF(O25-(K25-P25)=0,0,ROUNDDOWN(((O25-K25)/(O25-P25)*100),3)))</f>
        <v/>
      </c>
      <c r="R25" s="138" t="str">
        <f t="shared" ref="R25" si="55">IF(B25="","",IF(Q25+Q26=0,0,ROUNDDOWN((((O25-K25)+(O26-K26))/((O25-P25)+(O26-P26))*100),3)))</f>
        <v/>
      </c>
      <c r="S25" s="118"/>
      <c r="T25" s="119"/>
      <c r="U25" s="120"/>
    </row>
    <row r="26" spans="1:21" ht="9.9499999999999993" customHeight="1" x14ac:dyDescent="0.15">
      <c r="A26" s="143"/>
      <c r="B26" s="178"/>
      <c r="C26" s="18" t="s">
        <v>13</v>
      </c>
      <c r="D26" s="48">
        <f>IF(B25="",0,D$14)</f>
        <v>0</v>
      </c>
      <c r="E26" s="41"/>
      <c r="F26" s="33" t="str">
        <f t="shared" ref="F26" si="56">IF($B25="","",(D26-(E26+G26+H26)))</f>
        <v/>
      </c>
      <c r="G26" s="41"/>
      <c r="H26" s="41"/>
      <c r="I26" s="77" t="str">
        <f t="shared" ref="I26" si="57">IF(B25="","",IF((D26-E26)=0,0,ROUNDDOWN(((F26/D26)*100),3)))</f>
        <v/>
      </c>
      <c r="J26" s="94" t="str">
        <f>'１か月目'!J26</f>
        <v/>
      </c>
      <c r="K26" s="33" t="str">
        <f>IF($B25="","",'16か月目'!K26+(E26+G26+H26))</f>
        <v/>
      </c>
      <c r="L26" s="33" t="str">
        <f>IF($B25="","",'16か月目'!L26-D26)</f>
        <v/>
      </c>
      <c r="M26" s="86" t="str">
        <f t="shared" ref="M26" si="58">IF(B25="","",IF((J26-K26)=0,0,ROUNDDOWN((((O26-K26)/J26)*100),3)))</f>
        <v/>
      </c>
      <c r="N26" s="117"/>
      <c r="O26" s="94">
        <f>'16か月目'!O26+D26</f>
        <v>0</v>
      </c>
      <c r="P26" s="33" t="str">
        <f>IF($B25="","",'16か月目'!P26+E26)</f>
        <v/>
      </c>
      <c r="Q26" s="77" t="str">
        <f t="shared" ref="Q26" si="59">IF(B25="","",IF(O26-(K26-P26)=0,0,ROUNDDOWN(((O26-K26)/(O26-P26)*100),3)))</f>
        <v/>
      </c>
      <c r="R26" s="139"/>
      <c r="S26" s="121"/>
      <c r="T26" s="122"/>
      <c r="U26" s="123"/>
    </row>
    <row r="27" spans="1:21" ht="9.9499999999999993" customHeight="1" x14ac:dyDescent="0.15">
      <c r="A27" s="142">
        <v>8</v>
      </c>
      <c r="B27" s="177" t="str">
        <f>IF('１か月目'!B27=0,"",'１か月目'!B27)</f>
        <v/>
      </c>
      <c r="C27" s="20" t="s">
        <v>12</v>
      </c>
      <c r="D27" s="42">
        <f>IF(B27="",0,D$13)</f>
        <v>0</v>
      </c>
      <c r="E27" s="43"/>
      <c r="F27" s="34" t="str">
        <f t="shared" ref="F27" si="60">IF($B27="","",(D27-(E27+G27+H27)))</f>
        <v/>
      </c>
      <c r="G27" s="43"/>
      <c r="H27" s="43"/>
      <c r="I27" s="79" t="str">
        <f t="shared" ref="I27" si="61">IF(B27="","",IF((D27-E27)=0,0,ROUNDDOWN(((F27/D27)*100),3)))</f>
        <v/>
      </c>
      <c r="J27" s="95" t="str">
        <f>'１か月目'!J27</f>
        <v/>
      </c>
      <c r="K27" s="32" t="str">
        <f>IF($B27="","",'16か月目'!K27+(E27+G27+H27))</f>
        <v/>
      </c>
      <c r="L27" s="32" t="str">
        <f>IF($B27="","",'16か月目'!L27-D27)</f>
        <v/>
      </c>
      <c r="M27" s="85" t="str">
        <f t="shared" ref="M27" si="62">IF(B27="","",IF((J27-K27)=0,0,ROUNDDOWN((((O27-K27)/J27)*100),3)))</f>
        <v/>
      </c>
      <c r="N27" s="116" t="str">
        <f t="shared" ref="N27" si="63">IF(B27="","",IF(AND(M27&gt;=80,M28&gt;=80),"可","不可"))</f>
        <v/>
      </c>
      <c r="O27" s="95">
        <f>'16か月目'!O27+D27</f>
        <v>0</v>
      </c>
      <c r="P27" s="32" t="str">
        <f>IF($B27="","",'16か月目'!P27+E27)</f>
        <v/>
      </c>
      <c r="Q27" s="76" t="str">
        <f t="shared" ref="Q27" si="64">IF(B27="","",IF(O27-(K27-P27)=0,0,ROUNDDOWN(((O27-K27)/(O27-P27)*100),3)))</f>
        <v/>
      </c>
      <c r="R27" s="138" t="str">
        <f t="shared" ref="R27" si="65">IF(B27="","",IF(Q27+Q28=0,0,ROUNDDOWN((((O27-K27)+(O28-K28))/((O27-P27)+(O28-P28))*100),3)))</f>
        <v/>
      </c>
      <c r="S27" s="118"/>
      <c r="T27" s="119"/>
      <c r="U27" s="120"/>
    </row>
    <row r="28" spans="1:21" ht="9.9499999999999993" customHeight="1" x14ac:dyDescent="0.15">
      <c r="A28" s="143"/>
      <c r="B28" s="178"/>
      <c r="C28" s="109" t="s">
        <v>13</v>
      </c>
      <c r="D28" s="44">
        <f>IF(B27="",0,D$14)</f>
        <v>0</v>
      </c>
      <c r="E28" s="45"/>
      <c r="F28" s="35" t="str">
        <f t="shared" ref="F28" si="66">IF($B27="","",(D28-(E28+G28+H28)))</f>
        <v/>
      </c>
      <c r="G28" s="45"/>
      <c r="H28" s="45"/>
      <c r="I28" s="80" t="str">
        <f t="shared" ref="I28" si="67">IF(B27="","",IF((D28-E28)=0,0,ROUNDDOWN(((F28/D28)*100),3)))</f>
        <v/>
      </c>
      <c r="J28" s="94" t="str">
        <f>'１か月目'!J28</f>
        <v/>
      </c>
      <c r="K28" s="33" t="str">
        <f>IF($B27="","",'16か月目'!K28+(E28+G28+H28))</f>
        <v/>
      </c>
      <c r="L28" s="33" t="str">
        <f>IF($B27="","",'16か月目'!L28-D28)</f>
        <v/>
      </c>
      <c r="M28" s="87" t="str">
        <f t="shared" ref="M28" si="68">IF(B27="","",IF((J28-K28)=0,0,ROUNDDOWN((((O28-K28)/J28)*100),3)))</f>
        <v/>
      </c>
      <c r="N28" s="117"/>
      <c r="O28" s="94">
        <f>'16か月目'!O28+D28</f>
        <v>0</v>
      </c>
      <c r="P28" s="33" t="str">
        <f>IF($B27="","",'16か月目'!P28+E28)</f>
        <v/>
      </c>
      <c r="Q28" s="77" t="str">
        <f t="shared" ref="Q28" si="69">IF(B27="","",IF(O28-(K28-P28)=0,0,ROUNDDOWN(((O28-K28)/(O28-P28)*100),3)))</f>
        <v/>
      </c>
      <c r="R28" s="139"/>
      <c r="S28" s="121"/>
      <c r="T28" s="122"/>
      <c r="U28" s="123"/>
    </row>
    <row r="29" spans="1:21" ht="9.9499999999999993" customHeight="1" x14ac:dyDescent="0.15">
      <c r="A29" s="142">
        <v>9</v>
      </c>
      <c r="B29" s="177" t="str">
        <f>IF('１か月目'!B29=0,"",'１か月目'!B29)</f>
        <v/>
      </c>
      <c r="C29" s="108" t="s">
        <v>12</v>
      </c>
      <c r="D29" s="46">
        <f>IF(B29="",0,D$13)</f>
        <v>0</v>
      </c>
      <c r="E29" s="47"/>
      <c r="F29" s="36" t="str">
        <f t="shared" ref="F29" si="70">IF($B29="","",(D29-(E29+G29+H29)))</f>
        <v/>
      </c>
      <c r="G29" s="47"/>
      <c r="H29" s="47"/>
      <c r="I29" s="81" t="str">
        <f t="shared" ref="I29" si="71">IF(B29="","",IF((D29-E29)=0,0,ROUNDDOWN(((F29/D29)*100),3)))</f>
        <v/>
      </c>
      <c r="J29" s="95" t="str">
        <f>'１か月目'!J29</f>
        <v/>
      </c>
      <c r="K29" s="32" t="str">
        <f>IF($B29="","",'16か月目'!K29+(E29+G29+H29))</f>
        <v/>
      </c>
      <c r="L29" s="32" t="str">
        <f>IF($B29="","",'16か月目'!L29-D29)</f>
        <v/>
      </c>
      <c r="M29" s="88" t="str">
        <f t="shared" ref="M29" si="72">IF(B29="","",IF((J29-K29)=0,0,ROUNDDOWN((((O29-K29)/J29)*100),3)))</f>
        <v/>
      </c>
      <c r="N29" s="116" t="str">
        <f t="shared" ref="N29" si="73">IF(B29="","",IF(AND(M29&gt;=80,M30&gt;=80),"可","不可"))</f>
        <v/>
      </c>
      <c r="O29" s="95">
        <f>'16か月目'!O29+D29</f>
        <v>0</v>
      </c>
      <c r="P29" s="32" t="str">
        <f>IF($B29="","",'16か月目'!P29+E29)</f>
        <v/>
      </c>
      <c r="Q29" s="76" t="str">
        <f t="shared" ref="Q29" si="74">IF(B29="","",IF(O29-(K29-P29)=0,0,ROUNDDOWN(((O29-K29)/(O29-P29)*100),3)))</f>
        <v/>
      </c>
      <c r="R29" s="138" t="str">
        <f t="shared" ref="R29" si="75">IF(B29="","",IF(Q29+Q30=0,0,ROUNDDOWN((((O29-K29)+(O30-K30))/((O29-P29)+(O30-P30))*100),3)))</f>
        <v/>
      </c>
      <c r="S29" s="118"/>
      <c r="T29" s="119"/>
      <c r="U29" s="120"/>
    </row>
    <row r="30" spans="1:21" ht="9.9499999999999993" customHeight="1" x14ac:dyDescent="0.15">
      <c r="A30" s="143"/>
      <c r="B30" s="178"/>
      <c r="C30" s="18" t="s">
        <v>13</v>
      </c>
      <c r="D30" s="48">
        <f>IF(B29="",0,D$14)</f>
        <v>0</v>
      </c>
      <c r="E30" s="41"/>
      <c r="F30" s="33" t="str">
        <f t="shared" ref="F30" si="76">IF($B29="","",(D30-(E30+G30+H30)))</f>
        <v/>
      </c>
      <c r="G30" s="41"/>
      <c r="H30" s="41"/>
      <c r="I30" s="77" t="str">
        <f t="shared" ref="I30" si="77">IF(B29="","",IF((D30-E30)=0,0,ROUNDDOWN(((F30/D30)*100),3)))</f>
        <v/>
      </c>
      <c r="J30" s="94" t="str">
        <f>'１か月目'!J30</f>
        <v/>
      </c>
      <c r="K30" s="33" t="str">
        <f>IF($B29="","",'16か月目'!K30+(E30+G30+H30))</f>
        <v/>
      </c>
      <c r="L30" s="33" t="str">
        <f>IF($B29="","",'16か月目'!L30-D30)</f>
        <v/>
      </c>
      <c r="M30" s="86" t="str">
        <f t="shared" ref="M30" si="78">IF(B29="","",IF((J30-K30)=0,0,ROUNDDOWN((((O30-K30)/J30)*100),3)))</f>
        <v/>
      </c>
      <c r="N30" s="117"/>
      <c r="O30" s="94">
        <f>'16か月目'!O30+D30</f>
        <v>0</v>
      </c>
      <c r="P30" s="33" t="str">
        <f>IF($B29="","",'16か月目'!P30+E30)</f>
        <v/>
      </c>
      <c r="Q30" s="77" t="str">
        <f t="shared" ref="Q30" si="79">IF(B29="","",IF(O30-(K30-P30)=0,0,ROUNDDOWN(((O30-K30)/(O30-P30)*100),3)))</f>
        <v/>
      </c>
      <c r="R30" s="139"/>
      <c r="S30" s="121"/>
      <c r="T30" s="122"/>
      <c r="U30" s="123"/>
    </row>
    <row r="31" spans="1:21" ht="9.9499999999999993" customHeight="1" x14ac:dyDescent="0.15">
      <c r="A31" s="142">
        <v>10</v>
      </c>
      <c r="B31" s="177" t="str">
        <f>IF('１か月目'!B31=0,"",'１か月目'!B31)</f>
        <v/>
      </c>
      <c r="C31" s="20" t="s">
        <v>12</v>
      </c>
      <c r="D31" s="42">
        <f>IF(B31="",0,D$13)</f>
        <v>0</v>
      </c>
      <c r="E31" s="43"/>
      <c r="F31" s="34" t="str">
        <f t="shared" ref="F31" si="80">IF($B31="","",(D31-(E31+G31+H31)))</f>
        <v/>
      </c>
      <c r="G31" s="43"/>
      <c r="H31" s="43"/>
      <c r="I31" s="79" t="str">
        <f t="shared" ref="I31" si="81">IF(B31="","",IF((D31-E31)=0,0,ROUNDDOWN(((F31/D31)*100),3)))</f>
        <v/>
      </c>
      <c r="J31" s="95" t="str">
        <f>'１か月目'!J31</f>
        <v/>
      </c>
      <c r="K31" s="32" t="str">
        <f>IF($B31="","",'16か月目'!K31+(E31+G31+H31))</f>
        <v/>
      </c>
      <c r="L31" s="32" t="str">
        <f>IF($B31="","",'16か月目'!L31-D31)</f>
        <v/>
      </c>
      <c r="M31" s="85" t="str">
        <f t="shared" ref="M31" si="82">IF(B31="","",IF((J31-K31)=0,0,ROUNDDOWN((((O31-K31)/J31)*100),3)))</f>
        <v/>
      </c>
      <c r="N31" s="116" t="str">
        <f t="shared" ref="N31" si="83">IF(B31="","",IF(AND(M31&gt;=80,M32&gt;=80),"可","不可"))</f>
        <v/>
      </c>
      <c r="O31" s="95">
        <f>'16か月目'!O31+D31</f>
        <v>0</v>
      </c>
      <c r="P31" s="32" t="str">
        <f>IF($B31="","",'16か月目'!P31+E31)</f>
        <v/>
      </c>
      <c r="Q31" s="76" t="str">
        <f t="shared" ref="Q31" si="84">IF(B31="","",IF(O31-(K31-P31)=0,0,ROUNDDOWN(((O31-K31)/(O31-P31)*100),3)))</f>
        <v/>
      </c>
      <c r="R31" s="138" t="str">
        <f t="shared" ref="R31" si="85">IF(B31="","",IF(Q31+Q32=0,0,ROUNDDOWN((((O31-K31)+(O32-K32))/((O31-P31)+(O32-P32))*100),3)))</f>
        <v/>
      </c>
      <c r="S31" s="118"/>
      <c r="T31" s="119"/>
      <c r="U31" s="120"/>
    </row>
    <row r="32" spans="1:21" ht="9.9499999999999993" customHeight="1" x14ac:dyDescent="0.15">
      <c r="A32" s="143"/>
      <c r="B32" s="178"/>
      <c r="C32" s="109" t="s">
        <v>13</v>
      </c>
      <c r="D32" s="44">
        <f>IF(B31="",0,D$14)</f>
        <v>0</v>
      </c>
      <c r="E32" s="45"/>
      <c r="F32" s="35" t="str">
        <f t="shared" ref="F32" si="86">IF($B31="","",(D32-(E32+G32+H32)))</f>
        <v/>
      </c>
      <c r="G32" s="45"/>
      <c r="H32" s="45"/>
      <c r="I32" s="80" t="str">
        <f t="shared" ref="I32" si="87">IF(B31="","",IF((D32-E32)=0,0,ROUNDDOWN(((F32/D32)*100),3)))</f>
        <v/>
      </c>
      <c r="J32" s="94" t="str">
        <f>'１か月目'!J32</f>
        <v/>
      </c>
      <c r="K32" s="33" t="str">
        <f>IF($B31="","",'16か月目'!K32+(E32+G32+H32))</f>
        <v/>
      </c>
      <c r="L32" s="33" t="str">
        <f>IF($B31="","",'16か月目'!L32-D32)</f>
        <v/>
      </c>
      <c r="M32" s="87" t="str">
        <f t="shared" ref="M32" si="88">IF(B31="","",IF((J32-K32)=0,0,ROUNDDOWN((((O32-K32)/J32)*100),3)))</f>
        <v/>
      </c>
      <c r="N32" s="117"/>
      <c r="O32" s="94">
        <f>'16か月目'!O32+D32</f>
        <v>0</v>
      </c>
      <c r="P32" s="33" t="str">
        <f>IF($B31="","",'16か月目'!P32+E32)</f>
        <v/>
      </c>
      <c r="Q32" s="77" t="str">
        <f t="shared" ref="Q32" si="89">IF(B31="","",IF(O32-(K32-P32)=0,0,ROUNDDOWN(((O32-K32)/(O32-P32)*100),3)))</f>
        <v/>
      </c>
      <c r="R32" s="139"/>
      <c r="S32" s="121"/>
      <c r="T32" s="122"/>
      <c r="U32" s="123"/>
    </row>
    <row r="33" spans="1:21" ht="9.9499999999999993" customHeight="1" x14ac:dyDescent="0.15">
      <c r="A33" s="142">
        <v>11</v>
      </c>
      <c r="B33" s="177" t="str">
        <f>IF('１か月目'!B33=0,"",'１か月目'!B33)</f>
        <v/>
      </c>
      <c r="C33" s="108" t="s">
        <v>12</v>
      </c>
      <c r="D33" s="46">
        <f>IF(B33="",0,D$13)</f>
        <v>0</v>
      </c>
      <c r="E33" s="47"/>
      <c r="F33" s="36" t="str">
        <f t="shared" ref="F33" si="90">IF($B33="","",(D33-(E33+G33+H33)))</f>
        <v/>
      </c>
      <c r="G33" s="47"/>
      <c r="H33" s="47"/>
      <c r="I33" s="81" t="str">
        <f t="shared" ref="I33" si="91">IF(B33="","",IF((D33-E33)=0,0,ROUNDDOWN(((F33/D33)*100),3)))</f>
        <v/>
      </c>
      <c r="J33" s="95" t="str">
        <f>'１か月目'!J33</f>
        <v/>
      </c>
      <c r="K33" s="32" t="str">
        <f>IF($B33="","",'16か月目'!K33+(E33+G33+H33))</f>
        <v/>
      </c>
      <c r="L33" s="32" t="str">
        <f>IF($B33="","",'16か月目'!L33-D33)</f>
        <v/>
      </c>
      <c r="M33" s="88" t="str">
        <f t="shared" ref="M33" si="92">IF(B33="","",IF((J33-K33)=0,0,ROUNDDOWN((((O33-K33)/J33)*100),3)))</f>
        <v/>
      </c>
      <c r="N33" s="116" t="str">
        <f t="shared" ref="N33" si="93">IF(B33="","",IF(AND(M33&gt;=80,M34&gt;=80),"可","不可"))</f>
        <v/>
      </c>
      <c r="O33" s="95">
        <f>'16か月目'!O33+D33</f>
        <v>0</v>
      </c>
      <c r="P33" s="32" t="str">
        <f>IF($B33="","",'16か月目'!P33+E33)</f>
        <v/>
      </c>
      <c r="Q33" s="76" t="str">
        <f t="shared" ref="Q33" si="94">IF(B33="","",IF(O33-(K33-P33)=0,0,ROUNDDOWN(((O33-K33)/(O33-P33)*100),3)))</f>
        <v/>
      </c>
      <c r="R33" s="138" t="str">
        <f t="shared" ref="R33" si="95">IF(B33="","",IF(Q33+Q34=0,0,ROUNDDOWN((((O33-K33)+(O34-K34))/((O33-P33)+(O34-P34))*100),3)))</f>
        <v/>
      </c>
      <c r="S33" s="118"/>
      <c r="T33" s="119"/>
      <c r="U33" s="120"/>
    </row>
    <row r="34" spans="1:21" ht="9.9499999999999993" customHeight="1" x14ac:dyDescent="0.15">
      <c r="A34" s="143"/>
      <c r="B34" s="178"/>
      <c r="C34" s="18" t="s">
        <v>13</v>
      </c>
      <c r="D34" s="48">
        <f>IF(B33="",0,D$14)</f>
        <v>0</v>
      </c>
      <c r="E34" s="41"/>
      <c r="F34" s="33" t="str">
        <f t="shared" ref="F34" si="96">IF($B33="","",(D34-(E34+G34+H34)))</f>
        <v/>
      </c>
      <c r="G34" s="41"/>
      <c r="H34" s="41"/>
      <c r="I34" s="77" t="str">
        <f t="shared" ref="I34" si="97">IF(B33="","",IF((D34-E34)=0,0,ROUNDDOWN(((F34/D34)*100),3)))</f>
        <v/>
      </c>
      <c r="J34" s="94" t="str">
        <f>'１か月目'!J34</f>
        <v/>
      </c>
      <c r="K34" s="33" t="str">
        <f>IF($B33="","",'16か月目'!K34+(E34+G34+H34))</f>
        <v/>
      </c>
      <c r="L34" s="33" t="str">
        <f>IF($B33="","",'16か月目'!L34-D34)</f>
        <v/>
      </c>
      <c r="M34" s="86" t="str">
        <f t="shared" ref="M34" si="98">IF(B33="","",IF((J34-K34)=0,0,ROUNDDOWN((((O34-K34)/J34)*100),3)))</f>
        <v/>
      </c>
      <c r="N34" s="117"/>
      <c r="O34" s="94">
        <f>'16か月目'!O34+D34</f>
        <v>0</v>
      </c>
      <c r="P34" s="33" t="str">
        <f>IF($B33="","",'16か月目'!P34+E34)</f>
        <v/>
      </c>
      <c r="Q34" s="77" t="str">
        <f t="shared" ref="Q34" si="99">IF(B33="","",IF(O34-(K34-P34)=0,0,ROUNDDOWN(((O34-K34)/(O34-P34)*100),3)))</f>
        <v/>
      </c>
      <c r="R34" s="139"/>
      <c r="S34" s="121"/>
      <c r="T34" s="122"/>
      <c r="U34" s="123"/>
    </row>
    <row r="35" spans="1:21" ht="9.9499999999999993" customHeight="1" x14ac:dyDescent="0.15">
      <c r="A35" s="142">
        <v>12</v>
      </c>
      <c r="B35" s="177" t="str">
        <f>IF('１か月目'!B35=0,"",'１か月目'!B35)</f>
        <v/>
      </c>
      <c r="C35" s="20" t="s">
        <v>12</v>
      </c>
      <c r="D35" s="42">
        <f>IF(B35="",0,D$13)</f>
        <v>0</v>
      </c>
      <c r="E35" s="43"/>
      <c r="F35" s="34" t="str">
        <f t="shared" ref="F35" si="100">IF($B35="","",(D35-(E35+G35+H35)))</f>
        <v/>
      </c>
      <c r="G35" s="43"/>
      <c r="H35" s="43"/>
      <c r="I35" s="79" t="str">
        <f t="shared" ref="I35" si="101">IF(B35="","",IF((D35-E35)=0,0,ROUNDDOWN(((F35/D35)*100),3)))</f>
        <v/>
      </c>
      <c r="J35" s="95" t="str">
        <f>'１か月目'!J35</f>
        <v/>
      </c>
      <c r="K35" s="32" t="str">
        <f>IF($B35="","",'16か月目'!K35+(E35+G35+H35))</f>
        <v/>
      </c>
      <c r="L35" s="32" t="str">
        <f>IF($B35="","",'16か月目'!L35-D35)</f>
        <v/>
      </c>
      <c r="M35" s="85" t="str">
        <f t="shared" ref="M35" si="102">IF(B35="","",IF((J35-K35)=0,0,ROUNDDOWN((((O35-K35)/J35)*100),3)))</f>
        <v/>
      </c>
      <c r="N35" s="116" t="str">
        <f t="shared" ref="N35" si="103">IF(B35="","",IF(AND(M35&gt;=80,M36&gt;=80),"可","不可"))</f>
        <v/>
      </c>
      <c r="O35" s="95">
        <f>'16か月目'!O35+D35</f>
        <v>0</v>
      </c>
      <c r="P35" s="32" t="str">
        <f>IF($B35="","",'16か月目'!P35+E35)</f>
        <v/>
      </c>
      <c r="Q35" s="76" t="str">
        <f t="shared" ref="Q35" si="104">IF(B35="","",IF(O35-(K35-P35)=0,0,ROUNDDOWN(((O35-K35)/(O35-P35)*100),3)))</f>
        <v/>
      </c>
      <c r="R35" s="138" t="str">
        <f t="shared" ref="R35" si="105">IF(B35="","",IF(Q35+Q36=0,0,ROUNDDOWN((((O35-K35)+(O36-K36))/((O35-P35)+(O36-P36))*100),3)))</f>
        <v/>
      </c>
      <c r="S35" s="118"/>
      <c r="T35" s="119"/>
      <c r="U35" s="120"/>
    </row>
    <row r="36" spans="1:21" ht="9.9499999999999993" customHeight="1" x14ac:dyDescent="0.15">
      <c r="A36" s="143"/>
      <c r="B36" s="178"/>
      <c r="C36" s="109" t="s">
        <v>13</v>
      </c>
      <c r="D36" s="44">
        <f>IF(B35="",0,D$14)</f>
        <v>0</v>
      </c>
      <c r="E36" s="45"/>
      <c r="F36" s="35" t="str">
        <f t="shared" ref="F36" si="106">IF($B35="","",(D36-(E36+G36+H36)))</f>
        <v/>
      </c>
      <c r="G36" s="45"/>
      <c r="H36" s="45"/>
      <c r="I36" s="80" t="str">
        <f t="shared" ref="I36" si="107">IF(B35="","",IF((D36-E36)=0,0,ROUNDDOWN(((F36/D36)*100),3)))</f>
        <v/>
      </c>
      <c r="J36" s="94" t="str">
        <f>'１か月目'!J36</f>
        <v/>
      </c>
      <c r="K36" s="33" t="str">
        <f>IF($B35="","",'16か月目'!K36+(E36+G36+H36))</f>
        <v/>
      </c>
      <c r="L36" s="33" t="str">
        <f>IF($B35="","",'16か月目'!L36-D36)</f>
        <v/>
      </c>
      <c r="M36" s="87" t="str">
        <f t="shared" ref="M36" si="108">IF(B35="","",IF((J36-K36)=0,0,ROUNDDOWN((((O36-K36)/J36)*100),3)))</f>
        <v/>
      </c>
      <c r="N36" s="117"/>
      <c r="O36" s="94">
        <f>'16か月目'!O36+D36</f>
        <v>0</v>
      </c>
      <c r="P36" s="33" t="str">
        <f>IF($B35="","",'16か月目'!P36+E36)</f>
        <v/>
      </c>
      <c r="Q36" s="77" t="str">
        <f t="shared" ref="Q36" si="109">IF(B35="","",IF(O36-(K36-P36)=0,0,ROUNDDOWN(((O36-K36)/(O36-P36)*100),3)))</f>
        <v/>
      </c>
      <c r="R36" s="139"/>
      <c r="S36" s="121"/>
      <c r="T36" s="122"/>
      <c r="U36" s="123"/>
    </row>
    <row r="37" spans="1:21" ht="9.9499999999999993" customHeight="1" x14ac:dyDescent="0.15">
      <c r="A37" s="142">
        <v>13</v>
      </c>
      <c r="B37" s="177" t="str">
        <f>IF('１か月目'!B37=0,"",'１か月目'!B37)</f>
        <v/>
      </c>
      <c r="C37" s="108" t="s">
        <v>12</v>
      </c>
      <c r="D37" s="46">
        <f>IF(B37="",0,D$13)</f>
        <v>0</v>
      </c>
      <c r="E37" s="47"/>
      <c r="F37" s="36" t="str">
        <f t="shared" ref="F37" si="110">IF($B37="","",(D37-(E37+G37+H37)))</f>
        <v/>
      </c>
      <c r="G37" s="47"/>
      <c r="H37" s="47"/>
      <c r="I37" s="81" t="str">
        <f t="shared" ref="I37" si="111">IF(B37="","",IF((D37-E37)=0,0,ROUNDDOWN(((F37/D37)*100),3)))</f>
        <v/>
      </c>
      <c r="J37" s="95" t="str">
        <f>'１か月目'!J37</f>
        <v/>
      </c>
      <c r="K37" s="32" t="str">
        <f>IF($B37="","",'16か月目'!K37+(E37+G37+H37))</f>
        <v/>
      </c>
      <c r="L37" s="32" t="str">
        <f>IF($B37="","",'16か月目'!L37-D37)</f>
        <v/>
      </c>
      <c r="M37" s="88" t="str">
        <f t="shared" ref="M37" si="112">IF(B37="","",IF((J37-K37)=0,0,ROUNDDOWN((((O37-K37)/J37)*100),3)))</f>
        <v/>
      </c>
      <c r="N37" s="116" t="str">
        <f t="shared" ref="N37" si="113">IF(B37="","",IF(AND(M37&gt;=80,M38&gt;=80),"可","不可"))</f>
        <v/>
      </c>
      <c r="O37" s="95">
        <f>'16か月目'!O37+D37</f>
        <v>0</v>
      </c>
      <c r="P37" s="32" t="str">
        <f>IF($B37="","",'16か月目'!P37+E37)</f>
        <v/>
      </c>
      <c r="Q37" s="76" t="str">
        <f t="shared" ref="Q37" si="114">IF(B37="","",IF(O37-(K37-P37)=0,0,ROUNDDOWN(((O37-K37)/(O37-P37)*100),3)))</f>
        <v/>
      </c>
      <c r="R37" s="138" t="str">
        <f t="shared" ref="R37" si="115">IF(B37="","",IF(Q37+Q38=0,0,ROUNDDOWN((((O37-K37)+(O38-K38))/((O37-P37)+(O38-P38))*100),3)))</f>
        <v/>
      </c>
      <c r="S37" s="118"/>
      <c r="T37" s="119"/>
      <c r="U37" s="120"/>
    </row>
    <row r="38" spans="1:21" ht="9.9499999999999993" customHeight="1" x14ac:dyDescent="0.15">
      <c r="A38" s="143"/>
      <c r="B38" s="178"/>
      <c r="C38" s="18" t="s">
        <v>13</v>
      </c>
      <c r="D38" s="48">
        <f>IF(B37="",0,D$14)</f>
        <v>0</v>
      </c>
      <c r="E38" s="41"/>
      <c r="F38" s="33" t="str">
        <f t="shared" ref="F38" si="116">IF($B37="","",(D38-(E38+G38+H38)))</f>
        <v/>
      </c>
      <c r="G38" s="41"/>
      <c r="H38" s="41"/>
      <c r="I38" s="77" t="str">
        <f t="shared" ref="I38" si="117">IF(B37="","",IF((D38-E38)=0,0,ROUNDDOWN(((F38/D38)*100),3)))</f>
        <v/>
      </c>
      <c r="J38" s="94" t="str">
        <f>'１か月目'!J38</f>
        <v/>
      </c>
      <c r="K38" s="33" t="str">
        <f>IF($B37="","",'16か月目'!K38+(E38+G38+H38))</f>
        <v/>
      </c>
      <c r="L38" s="33" t="str">
        <f>IF($B37="","",'16か月目'!L38-D38)</f>
        <v/>
      </c>
      <c r="M38" s="86" t="str">
        <f t="shared" ref="M38" si="118">IF(B37="","",IF((J38-K38)=0,0,ROUNDDOWN((((O38-K38)/J38)*100),3)))</f>
        <v/>
      </c>
      <c r="N38" s="117"/>
      <c r="O38" s="94">
        <f>'16か月目'!O38+D38</f>
        <v>0</v>
      </c>
      <c r="P38" s="33" t="str">
        <f>IF($B37="","",'16か月目'!P38+E38)</f>
        <v/>
      </c>
      <c r="Q38" s="77" t="str">
        <f t="shared" ref="Q38" si="119">IF(B37="","",IF(O38-(K38-P38)=0,0,ROUNDDOWN(((O38-K38)/(O38-P38)*100),3)))</f>
        <v/>
      </c>
      <c r="R38" s="139"/>
      <c r="S38" s="121"/>
      <c r="T38" s="122"/>
      <c r="U38" s="123"/>
    </row>
    <row r="39" spans="1:21" ht="9.9499999999999993" customHeight="1" x14ac:dyDescent="0.15">
      <c r="A39" s="142">
        <v>14</v>
      </c>
      <c r="B39" s="177" t="str">
        <f>IF('１か月目'!B39=0,"",'１か月目'!B39)</f>
        <v/>
      </c>
      <c r="C39" s="20" t="s">
        <v>12</v>
      </c>
      <c r="D39" s="42">
        <f>IF(B39="",0,D$13)</f>
        <v>0</v>
      </c>
      <c r="E39" s="43"/>
      <c r="F39" s="34" t="str">
        <f t="shared" ref="F39" si="120">IF($B39="","",(D39-(E39+G39+H39)))</f>
        <v/>
      </c>
      <c r="G39" s="43"/>
      <c r="H39" s="43"/>
      <c r="I39" s="79" t="str">
        <f t="shared" ref="I39" si="121">IF(B39="","",IF((D39-E39)=0,0,ROUNDDOWN(((F39/D39)*100),3)))</f>
        <v/>
      </c>
      <c r="J39" s="95" t="str">
        <f>'１か月目'!J39</f>
        <v/>
      </c>
      <c r="K39" s="32" t="str">
        <f>IF($B39="","",'16か月目'!K39+(E39+G39+H39))</f>
        <v/>
      </c>
      <c r="L39" s="32" t="str">
        <f>IF($B39="","",'16か月目'!L39-D39)</f>
        <v/>
      </c>
      <c r="M39" s="85" t="str">
        <f t="shared" ref="M39" si="122">IF(B39="","",IF((J39-K39)=0,0,ROUNDDOWN((((O39-K39)/J39)*100),3)))</f>
        <v/>
      </c>
      <c r="N39" s="116" t="str">
        <f t="shared" ref="N39" si="123">IF(B39="","",IF(AND(M39&gt;=80,M40&gt;=80),"可","不可"))</f>
        <v/>
      </c>
      <c r="O39" s="95">
        <f>'16か月目'!O39+D39</f>
        <v>0</v>
      </c>
      <c r="P39" s="32" t="str">
        <f>IF($B39="","",'16か月目'!P39+E39)</f>
        <v/>
      </c>
      <c r="Q39" s="76" t="str">
        <f t="shared" ref="Q39" si="124">IF(B39="","",IF(O39-(K39-P39)=0,0,ROUNDDOWN(((O39-K39)/(O39-P39)*100),3)))</f>
        <v/>
      </c>
      <c r="R39" s="138" t="str">
        <f t="shared" ref="R39" si="125">IF(B39="","",IF(Q39+Q40=0,0,ROUNDDOWN((((O39-K39)+(O40-K40))/((O39-P39)+(O40-P40))*100),3)))</f>
        <v/>
      </c>
      <c r="S39" s="118"/>
      <c r="T39" s="119"/>
      <c r="U39" s="120"/>
    </row>
    <row r="40" spans="1:21" ht="9.9499999999999993" customHeight="1" x14ac:dyDescent="0.15">
      <c r="A40" s="143"/>
      <c r="B40" s="178"/>
      <c r="C40" s="109" t="s">
        <v>13</v>
      </c>
      <c r="D40" s="44">
        <f>IF(B39="",0,D$14)</f>
        <v>0</v>
      </c>
      <c r="E40" s="45"/>
      <c r="F40" s="35" t="str">
        <f t="shared" ref="F40" si="126">IF($B39="","",(D40-(E40+G40+H40)))</f>
        <v/>
      </c>
      <c r="G40" s="45"/>
      <c r="H40" s="45"/>
      <c r="I40" s="80" t="str">
        <f t="shared" ref="I40" si="127">IF(B39="","",IF((D40-E40)=0,0,ROUNDDOWN(((F40/D40)*100),3)))</f>
        <v/>
      </c>
      <c r="J40" s="94" t="str">
        <f>'１か月目'!J40</f>
        <v/>
      </c>
      <c r="K40" s="33" t="str">
        <f>IF($B39="","",'16か月目'!K40+(E40+G40+H40))</f>
        <v/>
      </c>
      <c r="L40" s="33" t="str">
        <f>IF($B39="","",'16か月目'!L40-D40)</f>
        <v/>
      </c>
      <c r="M40" s="87" t="str">
        <f t="shared" ref="M40" si="128">IF(B39="","",IF((J40-K40)=0,0,ROUNDDOWN((((O40-K40)/J40)*100),3)))</f>
        <v/>
      </c>
      <c r="N40" s="117"/>
      <c r="O40" s="94">
        <f>'16か月目'!O40+D40</f>
        <v>0</v>
      </c>
      <c r="P40" s="33" t="str">
        <f>IF($B39="","",'16か月目'!P40+E40)</f>
        <v/>
      </c>
      <c r="Q40" s="77" t="str">
        <f t="shared" ref="Q40" si="129">IF(B39="","",IF(O40-(K40-P40)=0,0,ROUNDDOWN(((O40-K40)/(O40-P40)*100),3)))</f>
        <v/>
      </c>
      <c r="R40" s="139"/>
      <c r="S40" s="121"/>
      <c r="T40" s="122"/>
      <c r="U40" s="123"/>
    </row>
    <row r="41" spans="1:21" ht="9.9499999999999993" customHeight="1" x14ac:dyDescent="0.15">
      <c r="A41" s="142">
        <v>15</v>
      </c>
      <c r="B41" s="177" t="str">
        <f>IF('１か月目'!B41=0,"",'１か月目'!B41)</f>
        <v/>
      </c>
      <c r="C41" s="20" t="s">
        <v>12</v>
      </c>
      <c r="D41" s="46">
        <f>IF(B41="",0,D$13)</f>
        <v>0</v>
      </c>
      <c r="E41" s="47"/>
      <c r="F41" s="36" t="str">
        <f t="shared" ref="F41" si="130">IF($B41="","",(D41-(E41+G41+H41)))</f>
        <v/>
      </c>
      <c r="G41" s="47"/>
      <c r="H41" s="47"/>
      <c r="I41" s="81" t="str">
        <f t="shared" ref="I41" si="131">IF(B41="","",IF((D41-E41)=0,0,ROUNDDOWN(((F41/D41)*100),3)))</f>
        <v/>
      </c>
      <c r="J41" s="95" t="str">
        <f>'１か月目'!J41</f>
        <v/>
      </c>
      <c r="K41" s="32" t="str">
        <f>IF($B41="","",'16か月目'!K41+(E41+G41+H41))</f>
        <v/>
      </c>
      <c r="L41" s="32" t="str">
        <f>IF($B41="","",'16か月目'!L41-D41)</f>
        <v/>
      </c>
      <c r="M41" s="88" t="str">
        <f t="shared" ref="M41" si="132">IF(B41="","",IF((J41-K41)=0,0,ROUNDDOWN((((O41-K41)/J41)*100),3)))</f>
        <v/>
      </c>
      <c r="N41" s="116" t="str">
        <f t="shared" ref="N41" si="133">IF(B41="","",IF(AND(M41&gt;=80,M42&gt;=80),"可","不可"))</f>
        <v/>
      </c>
      <c r="O41" s="95">
        <f>'16か月目'!O41+D41</f>
        <v>0</v>
      </c>
      <c r="P41" s="32" t="str">
        <f>IF($B41="","",'16か月目'!P41+E41)</f>
        <v/>
      </c>
      <c r="Q41" s="76" t="str">
        <f t="shared" ref="Q41" si="134">IF(B41="","",IF(O41-(K41-P41)=0,0,ROUNDDOWN(((O41-K41)/(O41-P41)*100),3)))</f>
        <v/>
      </c>
      <c r="R41" s="138" t="str">
        <f t="shared" ref="R41" si="135">IF(B41="","",IF(Q41+Q42=0,0,ROUNDDOWN((((O41-K41)+(O42-K42))/((O41-P41)+(O42-P42))*100),3)))</f>
        <v/>
      </c>
      <c r="S41" s="118"/>
      <c r="T41" s="119"/>
      <c r="U41" s="120"/>
    </row>
    <row r="42" spans="1:21" ht="9.9499999999999993" customHeight="1" x14ac:dyDescent="0.15">
      <c r="A42" s="143"/>
      <c r="B42" s="178"/>
      <c r="C42" s="109" t="s">
        <v>13</v>
      </c>
      <c r="D42" s="48">
        <f>IF(B41="",0,D$14)</f>
        <v>0</v>
      </c>
      <c r="E42" s="41"/>
      <c r="F42" s="33" t="str">
        <f t="shared" ref="F42" si="136">IF($B41="","",(D42-(E42+G42+H42)))</f>
        <v/>
      </c>
      <c r="G42" s="41"/>
      <c r="H42" s="41"/>
      <c r="I42" s="77" t="str">
        <f t="shared" ref="I42" si="137">IF(B41="","",IF((D42-E42)=0,0,ROUNDDOWN(((F42/D42)*100),3)))</f>
        <v/>
      </c>
      <c r="J42" s="94" t="str">
        <f>'１か月目'!J42</f>
        <v/>
      </c>
      <c r="K42" s="33" t="str">
        <f>IF($B41="","",'16か月目'!K42+(E42+G42+H42))</f>
        <v/>
      </c>
      <c r="L42" s="33" t="str">
        <f>IF($B41="","",'16か月目'!L42-D42)</f>
        <v/>
      </c>
      <c r="M42" s="86" t="str">
        <f t="shared" ref="M42" si="138">IF(B41="","",IF((J42-K42)=0,0,ROUNDDOWN((((O42-K42)/J42)*100),3)))</f>
        <v/>
      </c>
      <c r="N42" s="117"/>
      <c r="O42" s="94">
        <f>'16か月目'!O42+D42</f>
        <v>0</v>
      </c>
      <c r="P42" s="33" t="str">
        <f>IF($B41="","",'16か月目'!P42+E42)</f>
        <v/>
      </c>
      <c r="Q42" s="77" t="str">
        <f t="shared" ref="Q42" si="139">IF(B41="","",IF(O42-(K42-P42)=0,0,ROUNDDOWN(((O42-K42)/(O42-P42)*100),3)))</f>
        <v/>
      </c>
      <c r="R42" s="139"/>
      <c r="S42" s="121"/>
      <c r="T42" s="122"/>
      <c r="U42" s="123"/>
    </row>
    <row r="43" spans="1:21" ht="9.9499999999999993" customHeight="1" x14ac:dyDescent="0.15">
      <c r="A43" s="142">
        <v>16</v>
      </c>
      <c r="B43" s="184" t="str">
        <f>IF('１か月目'!B43=0,"",'１か月目'!B43)</f>
        <v/>
      </c>
      <c r="C43" s="21" t="s">
        <v>12</v>
      </c>
      <c r="D43" s="49">
        <f>IF(B43="",0,D$13)</f>
        <v>0</v>
      </c>
      <c r="E43" s="50"/>
      <c r="F43" s="37" t="str">
        <f t="shared" ref="F43" si="140">IF($B43="","",(D43-(E43+G43+H43)))</f>
        <v/>
      </c>
      <c r="G43" s="50"/>
      <c r="H43" s="50"/>
      <c r="I43" s="82" t="str">
        <f t="shared" ref="I43" si="141">IF(B43="","",IF((D43-E43)=0,0,ROUNDDOWN(((F43/D43)*100),3)))</f>
        <v/>
      </c>
      <c r="J43" s="95" t="str">
        <f>'１か月目'!J43</f>
        <v/>
      </c>
      <c r="K43" s="32" t="str">
        <f>IF($B43="","",'16か月目'!K43+(E43+G43+H43))</f>
        <v/>
      </c>
      <c r="L43" s="32" t="str">
        <f>IF($B43="","",'16か月目'!L43-D43)</f>
        <v/>
      </c>
      <c r="M43" s="89" t="str">
        <f t="shared" ref="M43" si="142">IF(B43="","",IF((J43-K43)=0,0,ROUNDDOWN((((O43-K43)/J43)*100),3)))</f>
        <v/>
      </c>
      <c r="N43" s="163" t="str">
        <f t="shared" ref="N43" si="143">IF(B43="","",IF(AND(M43&gt;=80,M44&gt;=80),"可","不可"))</f>
        <v/>
      </c>
      <c r="O43" s="95">
        <f>'16か月目'!O43+D43</f>
        <v>0</v>
      </c>
      <c r="P43" s="32" t="str">
        <f>IF($B43="","",'16か月目'!P43+E43)</f>
        <v/>
      </c>
      <c r="Q43" s="76" t="str">
        <f t="shared" ref="Q43" si="144">IF(B43="","",IF(O43-(K43-P43)=0,0,ROUNDDOWN(((O43-K43)/(O43-P43)*100),3)))</f>
        <v/>
      </c>
      <c r="R43" s="138" t="str">
        <f t="shared" ref="R43" si="145">IF(B43="","",IF(Q43+Q44=0,0,ROUNDDOWN((((O43-K43)+(O44-K44))/((O43-P43)+(O44-P44))*100),3)))</f>
        <v/>
      </c>
      <c r="S43" s="164"/>
      <c r="T43" s="165"/>
      <c r="U43" s="166"/>
    </row>
    <row r="44" spans="1:21" ht="9.9499999999999993" customHeight="1" x14ac:dyDescent="0.15">
      <c r="A44" s="143"/>
      <c r="B44" s="178"/>
      <c r="C44" s="109" t="s">
        <v>13</v>
      </c>
      <c r="D44" s="44">
        <f>IF(B43="",0,D$14)</f>
        <v>0</v>
      </c>
      <c r="E44" s="45"/>
      <c r="F44" s="35" t="str">
        <f t="shared" ref="F44" si="146">IF($B43="","",(D44-(E44+G44+H44)))</f>
        <v/>
      </c>
      <c r="G44" s="45"/>
      <c r="H44" s="45"/>
      <c r="I44" s="80" t="str">
        <f t="shared" ref="I44" si="147">IF(B43="","",IF((D44-E44)=0,0,ROUNDDOWN(((F44/D44)*100),3)))</f>
        <v/>
      </c>
      <c r="J44" s="94" t="str">
        <f>'１か月目'!J44</f>
        <v/>
      </c>
      <c r="K44" s="33" t="str">
        <f>IF($B43="","",'16か月目'!K44+(E44+G44+H44))</f>
        <v/>
      </c>
      <c r="L44" s="33" t="str">
        <f>IF($B43="","",'16か月目'!L44-D44)</f>
        <v/>
      </c>
      <c r="M44" s="87" t="str">
        <f t="shared" ref="M44" si="148">IF(B43="","",IF((J44-K44)=0,0,ROUNDDOWN((((O44-K44)/J44)*100),3)))</f>
        <v/>
      </c>
      <c r="N44" s="117"/>
      <c r="O44" s="94">
        <f>'16か月目'!O44+D44</f>
        <v>0</v>
      </c>
      <c r="P44" s="33" t="str">
        <f>IF($B43="","",'16か月目'!P44+E44)</f>
        <v/>
      </c>
      <c r="Q44" s="77" t="str">
        <f t="shared" ref="Q44" si="149">IF(B43="","",IF(O44-(K44-P44)=0,0,ROUNDDOWN(((O44-K44)/(O44-P44)*100),3)))</f>
        <v/>
      </c>
      <c r="R44" s="139"/>
      <c r="S44" s="121"/>
      <c r="T44" s="122"/>
      <c r="U44" s="123"/>
    </row>
    <row r="45" spans="1:21" ht="9.9499999999999993" customHeight="1" x14ac:dyDescent="0.15">
      <c r="A45" s="142">
        <v>17</v>
      </c>
      <c r="B45" s="177" t="str">
        <f>IF('１か月目'!B45=0,"",'１か月目'!B45)</f>
        <v/>
      </c>
      <c r="C45" s="108" t="s">
        <v>12</v>
      </c>
      <c r="D45" s="46">
        <f>IF(B45="",0,D$13)</f>
        <v>0</v>
      </c>
      <c r="E45" s="47"/>
      <c r="F45" s="36" t="str">
        <f t="shared" ref="F45" si="150">IF($B45="","",(D45-(E45+G45+H45)))</f>
        <v/>
      </c>
      <c r="G45" s="47"/>
      <c r="H45" s="47"/>
      <c r="I45" s="81" t="str">
        <f t="shared" ref="I45" si="151">IF(B45="","",IF((D45-E45)=0,0,ROUNDDOWN(((F45/D45)*100),3)))</f>
        <v/>
      </c>
      <c r="J45" s="95" t="str">
        <f>'１か月目'!J45</f>
        <v/>
      </c>
      <c r="K45" s="32" t="str">
        <f>IF($B45="","",'16か月目'!K45+(E45+G45+H45))</f>
        <v/>
      </c>
      <c r="L45" s="32" t="str">
        <f>IF($B45="","",'16か月目'!L45-D45)</f>
        <v/>
      </c>
      <c r="M45" s="88" t="str">
        <f t="shared" ref="M45" si="152">IF(B45="","",IF((J45-K45)=0,0,ROUNDDOWN((((O45-K45)/J45)*100),3)))</f>
        <v/>
      </c>
      <c r="N45" s="116" t="str">
        <f t="shared" ref="N45" si="153">IF(B45="","",IF(AND(M45&gt;=80,M46&gt;=80),"可","不可"))</f>
        <v/>
      </c>
      <c r="O45" s="95">
        <f>'16か月目'!O45+D45</f>
        <v>0</v>
      </c>
      <c r="P45" s="32" t="str">
        <f>IF($B45="","",'16か月目'!P45+E45)</f>
        <v/>
      </c>
      <c r="Q45" s="76" t="str">
        <f t="shared" ref="Q45" si="154">IF(B45="","",IF(O45-(K45-P45)=0,0,ROUNDDOWN(((O45-K45)/(O45-P45)*100),3)))</f>
        <v/>
      </c>
      <c r="R45" s="138" t="str">
        <f t="shared" ref="R45" si="155">IF(B45="","",IF(Q45+Q46=0,0,ROUNDDOWN((((O45-K45)+(O46-K46))/((O45-P45)+(O46-P46))*100),3)))</f>
        <v/>
      </c>
      <c r="S45" s="118"/>
      <c r="T45" s="119"/>
      <c r="U45" s="120"/>
    </row>
    <row r="46" spans="1:21" ht="9.9499999999999993" customHeight="1" x14ac:dyDescent="0.15">
      <c r="A46" s="143"/>
      <c r="B46" s="178"/>
      <c r="C46" s="18" t="s">
        <v>13</v>
      </c>
      <c r="D46" s="48">
        <f>IF(B45="",0,D$14)</f>
        <v>0</v>
      </c>
      <c r="E46" s="41"/>
      <c r="F46" s="33" t="str">
        <f t="shared" ref="F46" si="156">IF($B45="","",(D46-(E46+G46+H46)))</f>
        <v/>
      </c>
      <c r="G46" s="41"/>
      <c r="H46" s="41"/>
      <c r="I46" s="77" t="str">
        <f t="shared" ref="I46" si="157">IF(B45="","",IF((D46-E46)=0,0,ROUNDDOWN(((F46/D46)*100),3)))</f>
        <v/>
      </c>
      <c r="J46" s="94" t="str">
        <f>'１か月目'!J46</f>
        <v/>
      </c>
      <c r="K46" s="33" t="str">
        <f>IF($B45="","",'16か月目'!K46+(E46+G46+H46))</f>
        <v/>
      </c>
      <c r="L46" s="33" t="str">
        <f>IF($B45="","",'16か月目'!L46-D46)</f>
        <v/>
      </c>
      <c r="M46" s="86" t="str">
        <f t="shared" ref="M46" si="158">IF(B45="","",IF((J46-K46)=0,0,ROUNDDOWN((((O46-K46)/J46)*100),3)))</f>
        <v/>
      </c>
      <c r="N46" s="117"/>
      <c r="O46" s="94">
        <f>'16か月目'!O46+D46</f>
        <v>0</v>
      </c>
      <c r="P46" s="33" t="str">
        <f>IF($B45="","",'16か月目'!P46+E46)</f>
        <v/>
      </c>
      <c r="Q46" s="77" t="str">
        <f t="shared" ref="Q46" si="159">IF(B45="","",IF(O46-(K46-P46)=0,0,ROUNDDOWN(((O46-K46)/(O46-P46)*100),3)))</f>
        <v/>
      </c>
      <c r="R46" s="139"/>
      <c r="S46" s="121"/>
      <c r="T46" s="122"/>
      <c r="U46" s="123"/>
    </row>
    <row r="47" spans="1:21" ht="9.9499999999999993" customHeight="1" x14ac:dyDescent="0.15">
      <c r="A47" s="142">
        <v>18</v>
      </c>
      <c r="B47" s="177" t="str">
        <f>IF('１か月目'!B47=0,"",'１か月目'!B47)</f>
        <v/>
      </c>
      <c r="C47" s="20" t="s">
        <v>12</v>
      </c>
      <c r="D47" s="42">
        <f>IF(B47="",0,D$13)</f>
        <v>0</v>
      </c>
      <c r="E47" s="43"/>
      <c r="F47" s="34" t="str">
        <f t="shared" ref="F47" si="160">IF($B47="","",(D47-(E47+G47+H47)))</f>
        <v/>
      </c>
      <c r="G47" s="43"/>
      <c r="H47" s="43"/>
      <c r="I47" s="79" t="str">
        <f t="shared" ref="I47" si="161">IF(B47="","",IF((D47-E47)=0,0,ROUNDDOWN(((F47/D47)*100),3)))</f>
        <v/>
      </c>
      <c r="J47" s="95" t="str">
        <f>'１か月目'!J47</f>
        <v/>
      </c>
      <c r="K47" s="32" t="str">
        <f>IF($B47="","",'16か月目'!K47+(E47+G47+H47))</f>
        <v/>
      </c>
      <c r="L47" s="32" t="str">
        <f>IF($B47="","",'16か月目'!L47-D47)</f>
        <v/>
      </c>
      <c r="M47" s="85" t="str">
        <f t="shared" ref="M47" si="162">IF(B47="","",IF((J47-K47)=0,0,ROUNDDOWN((((O47-K47)/J47)*100),3)))</f>
        <v/>
      </c>
      <c r="N47" s="116" t="str">
        <f t="shared" ref="N47" si="163">IF(B47="","",IF(AND(M47&gt;=80,M48&gt;=80),"可","不可"))</f>
        <v/>
      </c>
      <c r="O47" s="95">
        <f>'16か月目'!O47+D47</f>
        <v>0</v>
      </c>
      <c r="P47" s="32" t="str">
        <f>IF($B47="","",'16か月目'!P47+E47)</f>
        <v/>
      </c>
      <c r="Q47" s="76" t="str">
        <f t="shared" ref="Q47" si="164">IF(B47="","",IF(O47-(K47-P47)=0,0,ROUNDDOWN(((O47-K47)/(O47-P47)*100),3)))</f>
        <v/>
      </c>
      <c r="R47" s="138" t="str">
        <f t="shared" ref="R47" si="165">IF(B47="","",IF(Q47+Q48=0,0,ROUNDDOWN((((O47-K47)+(O48-K48))/((O47-P47)+(O48-P48))*100),3)))</f>
        <v/>
      </c>
      <c r="S47" s="118"/>
      <c r="T47" s="119"/>
      <c r="U47" s="120"/>
    </row>
    <row r="48" spans="1:21" ht="9.9499999999999993" customHeight="1" x14ac:dyDescent="0.15">
      <c r="A48" s="143"/>
      <c r="B48" s="178"/>
      <c r="C48" s="109" t="s">
        <v>13</v>
      </c>
      <c r="D48" s="44">
        <f>IF(B47="",0,D$14)</f>
        <v>0</v>
      </c>
      <c r="E48" s="45"/>
      <c r="F48" s="35" t="str">
        <f t="shared" ref="F48" si="166">IF($B47="","",(D48-(E48+G48+H48)))</f>
        <v/>
      </c>
      <c r="G48" s="45"/>
      <c r="H48" s="45"/>
      <c r="I48" s="80" t="str">
        <f t="shared" ref="I48" si="167">IF(B47="","",IF((D48-E48)=0,0,ROUNDDOWN(((F48/D48)*100),3)))</f>
        <v/>
      </c>
      <c r="J48" s="94" t="str">
        <f>'１か月目'!J48</f>
        <v/>
      </c>
      <c r="K48" s="33" t="str">
        <f>IF($B47="","",'16か月目'!K48+(E48+G48+H48))</f>
        <v/>
      </c>
      <c r="L48" s="33" t="str">
        <f>IF($B47="","",'16か月目'!L48-D48)</f>
        <v/>
      </c>
      <c r="M48" s="87" t="str">
        <f t="shared" ref="M48" si="168">IF(B47="","",IF((J48-K48)=0,0,ROUNDDOWN((((O48-K48)/J48)*100),3)))</f>
        <v/>
      </c>
      <c r="N48" s="117"/>
      <c r="O48" s="94">
        <f>'16か月目'!O48+D48</f>
        <v>0</v>
      </c>
      <c r="P48" s="33" t="str">
        <f>IF($B47="","",'16か月目'!P48+E48)</f>
        <v/>
      </c>
      <c r="Q48" s="77" t="str">
        <f t="shared" ref="Q48" si="169">IF(B47="","",IF(O48-(K48-P48)=0,0,ROUNDDOWN(((O48-K48)/(O48-P48)*100),3)))</f>
        <v/>
      </c>
      <c r="R48" s="139"/>
      <c r="S48" s="121"/>
      <c r="T48" s="122"/>
      <c r="U48" s="123"/>
    </row>
    <row r="49" spans="1:21" ht="9.9499999999999993" customHeight="1" x14ac:dyDescent="0.15">
      <c r="A49" s="142">
        <v>19</v>
      </c>
      <c r="B49" s="177" t="str">
        <f>IF('１か月目'!B49=0,"",'１か月目'!B49)</f>
        <v/>
      </c>
      <c r="C49" s="108" t="s">
        <v>12</v>
      </c>
      <c r="D49" s="46">
        <f>IF(B49="",0,D$13)</f>
        <v>0</v>
      </c>
      <c r="E49" s="47"/>
      <c r="F49" s="36" t="str">
        <f t="shared" ref="F49" si="170">IF($B49="","",(D49-(E49+G49+H49)))</f>
        <v/>
      </c>
      <c r="G49" s="47"/>
      <c r="H49" s="47"/>
      <c r="I49" s="81" t="str">
        <f t="shared" ref="I49" si="171">IF(B49="","",IF((D49-E49)=0,0,ROUNDDOWN(((F49/D49)*100),3)))</f>
        <v/>
      </c>
      <c r="J49" s="95" t="str">
        <f>'１か月目'!J49</f>
        <v/>
      </c>
      <c r="K49" s="32" t="str">
        <f>IF($B49="","",'16か月目'!K49+(E49+G49+H49))</f>
        <v/>
      </c>
      <c r="L49" s="32" t="str">
        <f>IF($B49="","",'16か月目'!L49-D49)</f>
        <v/>
      </c>
      <c r="M49" s="88" t="str">
        <f t="shared" ref="M49" si="172">IF(B49="","",IF((J49-K49)=0,0,ROUNDDOWN((((O49-K49)/J49)*100),3)))</f>
        <v/>
      </c>
      <c r="N49" s="116" t="str">
        <f t="shared" ref="N49" si="173">IF(B49="","",IF(AND(M49&gt;=80,M50&gt;=80),"可","不可"))</f>
        <v/>
      </c>
      <c r="O49" s="95">
        <f>'16か月目'!O49+D49</f>
        <v>0</v>
      </c>
      <c r="P49" s="32" t="str">
        <f>IF($B49="","",'16か月目'!P49+E49)</f>
        <v/>
      </c>
      <c r="Q49" s="76" t="str">
        <f t="shared" ref="Q49" si="174">IF(B49="","",IF(O49-(K49-P49)=0,0,ROUNDDOWN(((O49-K49)/(O49-P49)*100),3)))</f>
        <v/>
      </c>
      <c r="R49" s="138" t="str">
        <f t="shared" ref="R49" si="175">IF(B49="","",IF(Q49+Q50=0,0,ROUNDDOWN((((O49-K49)+(O50-K50))/((O49-P49)+(O50-P50))*100),3)))</f>
        <v/>
      </c>
      <c r="S49" s="118"/>
      <c r="T49" s="119"/>
      <c r="U49" s="120"/>
    </row>
    <row r="50" spans="1:21" ht="9.9499999999999993" customHeight="1" x14ac:dyDescent="0.15">
      <c r="A50" s="143"/>
      <c r="B50" s="178"/>
      <c r="C50" s="18" t="s">
        <v>13</v>
      </c>
      <c r="D50" s="48">
        <f>IF(B49="",0,D$14)</f>
        <v>0</v>
      </c>
      <c r="E50" s="41"/>
      <c r="F50" s="33" t="str">
        <f t="shared" ref="F50" si="176">IF($B49="","",(D50-(E50+G50+H50)))</f>
        <v/>
      </c>
      <c r="G50" s="41"/>
      <c r="H50" s="41"/>
      <c r="I50" s="77" t="str">
        <f t="shared" ref="I50" si="177">IF(B49="","",IF((D50-E50)=0,0,ROUNDDOWN(((F50/D50)*100),3)))</f>
        <v/>
      </c>
      <c r="J50" s="94" t="str">
        <f>'１か月目'!J50</f>
        <v/>
      </c>
      <c r="K50" s="33" t="str">
        <f>IF($B49="","",'16か月目'!K50+(E50+G50+H50))</f>
        <v/>
      </c>
      <c r="L50" s="33" t="str">
        <f>IF($B49="","",'16か月目'!L50-D50)</f>
        <v/>
      </c>
      <c r="M50" s="86" t="str">
        <f t="shared" ref="M50" si="178">IF(B49="","",IF((J50-K50)=0,0,ROUNDDOWN((((O50-K50)/J50)*100),3)))</f>
        <v/>
      </c>
      <c r="N50" s="117"/>
      <c r="O50" s="94">
        <f>'16か月目'!O50+D50</f>
        <v>0</v>
      </c>
      <c r="P50" s="33" t="str">
        <f>IF($B49="","",'16か月目'!P50+E50)</f>
        <v/>
      </c>
      <c r="Q50" s="77" t="str">
        <f t="shared" ref="Q50" si="179">IF(B49="","",IF(O50-(K50-P50)=0,0,ROUNDDOWN(((O50-K50)/(O50-P50)*100),3)))</f>
        <v/>
      </c>
      <c r="R50" s="139"/>
      <c r="S50" s="121"/>
      <c r="T50" s="122"/>
      <c r="U50" s="123"/>
    </row>
    <row r="51" spans="1:21" ht="9.9499999999999993" customHeight="1" x14ac:dyDescent="0.15">
      <c r="A51" s="142">
        <v>20</v>
      </c>
      <c r="B51" s="177" t="str">
        <f>IF('１か月目'!B51=0,"",'１か月目'!B51)</f>
        <v/>
      </c>
      <c r="C51" s="20" t="s">
        <v>12</v>
      </c>
      <c r="D51" s="46">
        <f>IF(B51="",0,D$13)</f>
        <v>0</v>
      </c>
      <c r="E51" s="47"/>
      <c r="F51" s="36" t="str">
        <f t="shared" ref="F51" si="180">IF($B51="","",(D51-(E51+G51+H51)))</f>
        <v/>
      </c>
      <c r="G51" s="47"/>
      <c r="H51" s="47"/>
      <c r="I51" s="81" t="str">
        <f t="shared" ref="I51" si="181">IF(B51="","",IF((D51-E51)=0,0,ROUNDDOWN(((F51/D51)*100),3)))</f>
        <v/>
      </c>
      <c r="J51" s="95" t="str">
        <f>'１か月目'!J51</f>
        <v/>
      </c>
      <c r="K51" s="32" t="str">
        <f>IF($B51="","",'16か月目'!K51+(E51+G51+H51))</f>
        <v/>
      </c>
      <c r="L51" s="32" t="str">
        <f>IF($B51="","",'16か月目'!L51-D51)</f>
        <v/>
      </c>
      <c r="M51" s="88" t="str">
        <f t="shared" ref="M51" si="182">IF(B51="","",IF((J51-K51)=0,0,ROUNDDOWN((((O51-K51)/J51)*100),3)))</f>
        <v/>
      </c>
      <c r="N51" s="116" t="str">
        <f t="shared" ref="N51" si="183">IF(B51="","",IF(AND(M51&gt;=80,M52&gt;=80),"可","不可"))</f>
        <v/>
      </c>
      <c r="O51" s="95">
        <f>'16か月目'!O51+D51</f>
        <v>0</v>
      </c>
      <c r="P51" s="32" t="str">
        <f>IF($B51="","",'16か月目'!P51+E51)</f>
        <v/>
      </c>
      <c r="Q51" s="76" t="str">
        <f t="shared" ref="Q51" si="184">IF(B51="","",IF(O51-(K51-P51)=0,0,ROUNDDOWN(((O51-K51)/(O51-P51)*100),3)))</f>
        <v/>
      </c>
      <c r="R51" s="138" t="str">
        <f t="shared" ref="R51" si="185">IF(B51="","",IF(Q51+Q52=0,0,ROUNDDOWN((((O51-K51)+(O52-K52))/((O51-P51)+(O52-P52))*100),3)))</f>
        <v/>
      </c>
      <c r="S51" s="118"/>
      <c r="T51" s="119"/>
      <c r="U51" s="120"/>
    </row>
    <row r="52" spans="1:21" ht="9.9499999999999993" customHeight="1" x14ac:dyDescent="0.15">
      <c r="A52" s="143"/>
      <c r="B52" s="178"/>
      <c r="C52" s="109" t="s">
        <v>13</v>
      </c>
      <c r="D52" s="48">
        <f>IF(B51="",0,D$14)</f>
        <v>0</v>
      </c>
      <c r="E52" s="19"/>
      <c r="F52" s="33" t="str">
        <f t="shared" ref="F52" si="186">IF($B51="","",(D52-(E52+G52+H52)))</f>
        <v/>
      </c>
      <c r="G52" s="19"/>
      <c r="H52" s="19"/>
      <c r="I52" s="83" t="str">
        <f t="shared" ref="I52" si="187">IF(B51="","",IF((D52-E52)=0,0,ROUNDDOWN(((F52/D52)*100),3)))</f>
        <v/>
      </c>
      <c r="J52" s="94" t="str">
        <f>'１か月目'!J52</f>
        <v/>
      </c>
      <c r="K52" s="33" t="str">
        <f>IF($B51="","",'16か月目'!K52+(E52+G52+H52))</f>
        <v/>
      </c>
      <c r="L52" s="33" t="str">
        <f>IF($B51="","",'16か月目'!L52-D52)</f>
        <v/>
      </c>
      <c r="M52" s="90" t="str">
        <f t="shared" ref="M52" si="188">IF(B51="","",IF((J52-K52)=0,0,ROUNDDOWN((((O52-K52)/J52)*100),3)))</f>
        <v/>
      </c>
      <c r="N52" s="117"/>
      <c r="O52" s="94">
        <f>'16か月目'!O52+D52</f>
        <v>0</v>
      </c>
      <c r="P52" s="33" t="str">
        <f>IF($B51="","",'16か月目'!P52+E52)</f>
        <v/>
      </c>
      <c r="Q52" s="77" t="str">
        <f t="shared" ref="Q52" si="189">IF(B51="","",IF(O52-(K52-P52)=0,0,ROUNDDOWN(((O52-K52)/(O52-P52)*100),3)))</f>
        <v/>
      </c>
      <c r="R52" s="139"/>
      <c r="S52" s="121"/>
      <c r="T52" s="122"/>
      <c r="U52" s="123"/>
    </row>
    <row r="53" spans="1:21" ht="11.1" customHeight="1" x14ac:dyDescent="0.15">
      <c r="A53" s="28" t="s">
        <v>42</v>
      </c>
      <c r="B53" s="28"/>
      <c r="C53" s="29"/>
      <c r="D53" s="29"/>
      <c r="E53" s="29"/>
      <c r="F53" s="29"/>
      <c r="G53" s="29"/>
      <c r="H53" s="29"/>
      <c r="I53" s="29"/>
      <c r="J53" s="29"/>
      <c r="K53" s="29"/>
      <c r="L53" s="29"/>
      <c r="M53" s="29"/>
      <c r="N53" s="29"/>
      <c r="O53" s="29"/>
      <c r="P53" s="29"/>
      <c r="Q53" s="29"/>
      <c r="R53" s="29"/>
      <c r="S53" s="29"/>
      <c r="T53" s="29"/>
      <c r="U53" s="107" t="s">
        <v>14</v>
      </c>
    </row>
    <row r="54" spans="1:21" ht="11.1" customHeight="1" x14ac:dyDescent="0.15">
      <c r="A54" s="28" t="s">
        <v>41</v>
      </c>
      <c r="B54" s="28"/>
      <c r="C54" s="29"/>
      <c r="D54" s="29"/>
      <c r="E54" s="29"/>
      <c r="F54" s="29"/>
      <c r="G54" s="29"/>
      <c r="H54" s="29"/>
      <c r="I54" s="29"/>
      <c r="J54" s="29"/>
      <c r="K54" s="29"/>
      <c r="L54" s="29"/>
      <c r="M54" s="29"/>
      <c r="N54" s="29"/>
      <c r="O54" s="29"/>
      <c r="P54" s="29"/>
      <c r="Q54" s="29"/>
      <c r="R54" s="29"/>
      <c r="S54" s="29"/>
      <c r="T54" s="29"/>
      <c r="U54" s="29"/>
    </row>
    <row r="55" spans="1:21" ht="11.1" customHeight="1" x14ac:dyDescent="0.15">
      <c r="A55" s="28" t="s">
        <v>40</v>
      </c>
      <c r="B55" s="28"/>
      <c r="C55" s="29"/>
      <c r="D55" s="29"/>
      <c r="E55" s="29"/>
      <c r="F55" s="29"/>
      <c r="G55" s="29"/>
      <c r="H55" s="29"/>
      <c r="I55" s="29"/>
      <c r="J55" s="29"/>
      <c r="K55" s="29"/>
      <c r="L55" s="29"/>
      <c r="M55" s="29"/>
      <c r="N55" s="29"/>
      <c r="O55" s="29"/>
      <c r="P55" s="29"/>
      <c r="Q55" s="29"/>
      <c r="R55" s="29"/>
      <c r="S55" s="29"/>
      <c r="T55" s="29"/>
      <c r="U55" s="29"/>
    </row>
    <row r="56" spans="1:21" ht="11.1" customHeight="1" x14ac:dyDescent="0.15">
      <c r="A56" s="28" t="s">
        <v>44</v>
      </c>
    </row>
  </sheetData>
  <sheetProtection sheet="1" selectLockedCells="1"/>
  <mergeCells count="117">
    <mergeCell ref="A1:U2"/>
    <mergeCell ref="D4:J4"/>
    <mergeCell ref="O4:U4"/>
    <mergeCell ref="D5:F5"/>
    <mergeCell ref="H5:J5"/>
    <mergeCell ref="O5:U5"/>
    <mergeCell ref="O10:R10"/>
    <mergeCell ref="S11:U12"/>
    <mergeCell ref="A13:A14"/>
    <mergeCell ref="B13:B14"/>
    <mergeCell ref="N13:N14"/>
    <mergeCell ref="R13:R14"/>
    <mergeCell ref="S13:U14"/>
    <mergeCell ref="D6:F6"/>
    <mergeCell ref="G6:J6"/>
    <mergeCell ref="S7:U7"/>
    <mergeCell ref="A10:A12"/>
    <mergeCell ref="B10:B12"/>
    <mergeCell ref="C10:C12"/>
    <mergeCell ref="D10:I10"/>
    <mergeCell ref="J10:N10"/>
    <mergeCell ref="S10:U10"/>
    <mergeCell ref="A15:A16"/>
    <mergeCell ref="B15:B16"/>
    <mergeCell ref="N15:N16"/>
    <mergeCell ref="R15:R16"/>
    <mergeCell ref="S15:U16"/>
    <mergeCell ref="A17:A18"/>
    <mergeCell ref="B17:B18"/>
    <mergeCell ref="N17:N18"/>
    <mergeCell ref="R17:R18"/>
    <mergeCell ref="S17:U18"/>
    <mergeCell ref="A19:A20"/>
    <mergeCell ref="B19:B20"/>
    <mergeCell ref="N19:N20"/>
    <mergeCell ref="R19:R20"/>
    <mergeCell ref="S19:U20"/>
    <mergeCell ref="A21:A22"/>
    <mergeCell ref="B21:B22"/>
    <mergeCell ref="N21:N22"/>
    <mergeCell ref="R21:R22"/>
    <mergeCell ref="S21:U22"/>
    <mergeCell ref="A23:A24"/>
    <mergeCell ref="B23:B24"/>
    <mergeCell ref="N23:N24"/>
    <mergeCell ref="R23:R24"/>
    <mergeCell ref="S23:U24"/>
    <mergeCell ref="A25:A26"/>
    <mergeCell ref="B25:B26"/>
    <mergeCell ref="N25:N26"/>
    <mergeCell ref="R25:R26"/>
    <mergeCell ref="S25:U26"/>
    <mergeCell ref="A27:A28"/>
    <mergeCell ref="B27:B28"/>
    <mergeCell ref="N27:N28"/>
    <mergeCell ref="R27:R28"/>
    <mergeCell ref="S27:U28"/>
    <mergeCell ref="A29:A30"/>
    <mergeCell ref="B29:B30"/>
    <mergeCell ref="N29:N30"/>
    <mergeCell ref="R29:R30"/>
    <mergeCell ref="S29:U30"/>
    <mergeCell ref="A31:A32"/>
    <mergeCell ref="B31:B32"/>
    <mergeCell ref="N31:N32"/>
    <mergeCell ref="R31:R32"/>
    <mergeCell ref="S31:U32"/>
    <mergeCell ref="A33:A34"/>
    <mergeCell ref="B33:B34"/>
    <mergeCell ref="N33:N34"/>
    <mergeCell ref="R33:R34"/>
    <mergeCell ref="S33:U34"/>
    <mergeCell ref="A35:A36"/>
    <mergeCell ref="B35:B36"/>
    <mergeCell ref="N35:N36"/>
    <mergeCell ref="R35:R36"/>
    <mergeCell ref="S35:U36"/>
    <mergeCell ref="A37:A38"/>
    <mergeCell ref="B37:B38"/>
    <mergeCell ref="N37:N38"/>
    <mergeCell ref="R37:R38"/>
    <mergeCell ref="S37:U38"/>
    <mergeCell ref="A39:A40"/>
    <mergeCell ref="B39:B40"/>
    <mergeCell ref="N39:N40"/>
    <mergeCell ref="R39:R40"/>
    <mergeCell ref="S39:U40"/>
    <mergeCell ref="A41:A42"/>
    <mergeCell ref="B41:B42"/>
    <mergeCell ref="N41:N42"/>
    <mergeCell ref="R41:R42"/>
    <mergeCell ref="S41:U42"/>
    <mergeCell ref="A43:A44"/>
    <mergeCell ref="B43:B44"/>
    <mergeCell ref="N43:N44"/>
    <mergeCell ref="R43:R44"/>
    <mergeCell ref="S43:U44"/>
    <mergeCell ref="A45:A46"/>
    <mergeCell ref="B45:B46"/>
    <mergeCell ref="N45:N46"/>
    <mergeCell ref="R45:R46"/>
    <mergeCell ref="S45:U46"/>
    <mergeCell ref="A51:A52"/>
    <mergeCell ref="B51:B52"/>
    <mergeCell ref="N51:N52"/>
    <mergeCell ref="R51:R52"/>
    <mergeCell ref="S51:U52"/>
    <mergeCell ref="A47:A48"/>
    <mergeCell ref="B47:B48"/>
    <mergeCell ref="N47:N48"/>
    <mergeCell ref="R47:R48"/>
    <mergeCell ref="S47:U48"/>
    <mergeCell ref="A49:A50"/>
    <mergeCell ref="B49:B50"/>
    <mergeCell ref="N49:N50"/>
    <mergeCell ref="R49:R50"/>
    <mergeCell ref="S49:U50"/>
  </mergeCells>
  <phoneticPr fontId="26"/>
  <dataValidations count="1">
    <dataValidation type="whole" imeMode="off" operator="greaterThanOrEqual" allowBlank="1" showInputMessage="1" showErrorMessage="1" error="数字で入力してください" sqref="G13:H52 D13:E52" xr:uid="{1B65925B-30B2-4312-9C39-9CE0BEFDE20C}">
      <formula1>0</formula1>
    </dataValidation>
  </dataValidations>
  <printOptions horizontalCentered="1" verticalCentered="1"/>
  <pageMargins left="0.39370078740157483" right="0.39370078740157483" top="0.39370078740157483" bottom="0.39370078740157483" header="0.31496062992125984" footer="0.31496062992125984"/>
  <pageSetup paperSize="9" orientation="landscape" r:id="rId1"/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29F17C-36AE-4384-B183-BB7B257CEF01}">
  <sheetPr>
    <tabColor theme="3" tint="0.59999389629810485"/>
  </sheetPr>
  <dimension ref="A1:U56"/>
  <sheetViews>
    <sheetView zoomScaleNormal="100" zoomScaleSheetLayoutView="100" workbookViewId="0">
      <selection activeCell="D13" sqref="D13"/>
    </sheetView>
  </sheetViews>
  <sheetFormatPr defaultRowHeight="13.5" x14ac:dyDescent="0.15"/>
  <cols>
    <col min="1" max="1" width="3.625" style="1" customWidth="1"/>
    <col min="2" max="2" width="12.625" style="1" customWidth="1"/>
    <col min="3" max="3" width="5.625" style="1" customWidth="1"/>
    <col min="4" max="21" width="6.625" style="1" customWidth="1"/>
    <col min="22" max="16384" width="9" style="1"/>
  </cols>
  <sheetData>
    <row r="1" spans="1:21" ht="12" customHeight="1" x14ac:dyDescent="0.15">
      <c r="A1" s="185" t="s">
        <v>9</v>
      </c>
      <c r="B1" s="185"/>
      <c r="C1" s="185"/>
      <c r="D1" s="185"/>
      <c r="E1" s="185"/>
      <c r="F1" s="185"/>
      <c r="G1" s="185"/>
      <c r="H1" s="185"/>
      <c r="I1" s="185"/>
      <c r="J1" s="185"/>
      <c r="K1" s="185"/>
      <c r="L1" s="185"/>
      <c r="M1" s="185"/>
      <c r="N1" s="185"/>
      <c r="O1" s="185"/>
      <c r="P1" s="185"/>
      <c r="Q1" s="185"/>
      <c r="R1" s="185"/>
      <c r="S1" s="185"/>
      <c r="T1" s="185"/>
      <c r="U1" s="185"/>
    </row>
    <row r="2" spans="1:21" ht="12" customHeight="1" x14ac:dyDescent="0.15">
      <c r="A2" s="185"/>
      <c r="B2" s="185"/>
      <c r="C2" s="185"/>
      <c r="D2" s="185"/>
      <c r="E2" s="185"/>
      <c r="F2" s="185"/>
      <c r="G2" s="185"/>
      <c r="H2" s="185"/>
      <c r="I2" s="185"/>
      <c r="J2" s="185"/>
      <c r="K2" s="185"/>
      <c r="L2" s="185"/>
      <c r="M2" s="185"/>
      <c r="N2" s="185"/>
      <c r="O2" s="185"/>
      <c r="P2" s="185"/>
      <c r="Q2" s="185"/>
      <c r="R2" s="185"/>
      <c r="S2" s="185"/>
      <c r="T2" s="185"/>
      <c r="U2" s="185"/>
    </row>
    <row r="3" spans="1:21" ht="6" customHeight="1" x14ac:dyDescent="0.15"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3"/>
      <c r="Q3" s="22"/>
      <c r="R3" s="22"/>
      <c r="S3" s="4"/>
      <c r="T3" s="4"/>
      <c r="U3" s="4"/>
    </row>
    <row r="4" spans="1:21" ht="12" customHeight="1" x14ac:dyDescent="0.15">
      <c r="B4" s="26" t="s">
        <v>22</v>
      </c>
      <c r="C4" s="56" t="s">
        <v>8</v>
      </c>
      <c r="D4" s="186" t="str">
        <f>IF('１か月目'!D4="","",'１か月目'!D4)</f>
        <v/>
      </c>
      <c r="E4" s="186"/>
      <c r="F4" s="186"/>
      <c r="G4" s="186"/>
      <c r="H4" s="186"/>
      <c r="I4" s="186"/>
      <c r="J4" s="186"/>
      <c r="K4" s="4"/>
      <c r="O4" s="174" t="str">
        <f>'１か月目'!O4:U4</f>
        <v>委託先名：</v>
      </c>
      <c r="P4" s="175"/>
      <c r="Q4" s="175"/>
      <c r="R4" s="175"/>
      <c r="S4" s="175"/>
      <c r="T4" s="175"/>
      <c r="U4" s="176"/>
    </row>
    <row r="5" spans="1:21" ht="12" customHeight="1" x14ac:dyDescent="0.15">
      <c r="B5" s="27" t="s">
        <v>21</v>
      </c>
      <c r="C5" s="23" t="s">
        <v>8</v>
      </c>
      <c r="D5" s="187" t="str">
        <f>IF('１か月目'!D5="","",'１か月目'!D5)</f>
        <v/>
      </c>
      <c r="E5" s="187"/>
      <c r="F5" s="187"/>
      <c r="G5" s="61" t="s">
        <v>7</v>
      </c>
      <c r="H5" s="187" t="str">
        <f>IF('１か月目'!H5="","",'１か月目'!H5)</f>
        <v/>
      </c>
      <c r="I5" s="187"/>
      <c r="J5" s="187"/>
      <c r="K5" s="4"/>
      <c r="O5" s="113" t="s">
        <v>26</v>
      </c>
      <c r="P5" s="114"/>
      <c r="Q5" s="114"/>
      <c r="R5" s="114"/>
      <c r="S5" s="114"/>
      <c r="T5" s="114"/>
      <c r="U5" s="115"/>
    </row>
    <row r="6" spans="1:21" ht="12" customHeight="1" x14ac:dyDescent="0.15">
      <c r="B6" s="27" t="s">
        <v>30</v>
      </c>
      <c r="C6" s="23" t="s">
        <v>8</v>
      </c>
      <c r="D6" s="154" t="e">
        <f ca="1">IF(MONTH(D5)+(K6-1)&lt;=12,MONTH(D5)+(K6-1),MONTH(D5)+(K6-1)-12)</f>
        <v>#VALUE!</v>
      </c>
      <c r="E6" s="154"/>
      <c r="F6" s="154"/>
      <c r="G6" s="158" t="e">
        <f ca="1">IF(D6="","","("&amp;IF(K6&gt;=10,"","　")&amp;K6&amp;"か月目／"&amp;IF(L6&gt;=10,"","　")&amp;L6&amp;"か月)")</f>
        <v>#VALUE!</v>
      </c>
      <c r="H6" s="158"/>
      <c r="I6" s="158"/>
      <c r="J6" s="158"/>
      <c r="K6" s="15">
        <f ca="1">VALUE(IF(LEFT(RIGHT(CELL("filename",$A$1),LEN(CELL("filename",$A$1))-FIND("か月目",CELL("filename",$A$1))+3),1)="]",MID(RIGHT(CELL("filename",$A$1),LEN(CELL("filename",$A$1))-FIND("か月目",CELL("filename",$A$1))+3),2,1),LEFT(RIGHT(CELL("filename",$A$1),LEN(CELL("filename",$A$1))-FIND("か月目",CELL("filename",$A$1))+3),2)))</f>
        <v>18</v>
      </c>
      <c r="L6" s="14" t="e">
        <f>IF(MONTH(D5)&lt;=MONTH(H5),MONTH(H5)-MONTH(D5)+1,24-MONTH(D5)+1+MONTH(H5))</f>
        <v>#VALUE!</v>
      </c>
      <c r="M6" s="14"/>
      <c r="N6" s="14"/>
      <c r="O6" s="24"/>
      <c r="P6" s="25"/>
      <c r="Q6" s="25"/>
      <c r="R6" s="25"/>
      <c r="S6" s="25"/>
      <c r="T6" s="25"/>
      <c r="U6" s="25"/>
    </row>
    <row r="7" spans="1:21" ht="12" customHeight="1" x14ac:dyDescent="0.15">
      <c r="B7" s="8"/>
      <c r="C7" s="8"/>
      <c r="D7" s="9"/>
      <c r="E7" s="9"/>
      <c r="F7" s="12"/>
      <c r="G7" s="12"/>
      <c r="H7" s="12"/>
      <c r="I7" s="11"/>
      <c r="J7" s="11"/>
      <c r="K7" s="11"/>
      <c r="L7" s="11"/>
      <c r="M7" s="11"/>
      <c r="N7" s="6"/>
      <c r="O7" s="7"/>
      <c r="P7" s="24"/>
      <c r="Q7" s="24"/>
      <c r="R7" s="24"/>
      <c r="S7" s="159" t="s">
        <v>46</v>
      </c>
      <c r="T7" s="160"/>
      <c r="U7" s="161"/>
    </row>
    <row r="8" spans="1:21" ht="3" customHeight="1" x14ac:dyDescent="0.15">
      <c r="B8" s="8"/>
      <c r="C8" s="8"/>
      <c r="D8" s="9"/>
      <c r="E8" s="9"/>
      <c r="F8" s="10"/>
      <c r="G8" s="10"/>
      <c r="H8" s="10"/>
      <c r="I8" s="8"/>
      <c r="J8" s="8"/>
      <c r="K8" s="8"/>
      <c r="L8" s="8"/>
      <c r="M8" s="8"/>
      <c r="N8" s="4"/>
      <c r="R8" s="63"/>
    </row>
    <row r="9" spans="1:21" ht="3" customHeight="1" x14ac:dyDescent="0.15"/>
    <row r="10" spans="1:21" ht="11.1" customHeight="1" x14ac:dyDescent="0.15">
      <c r="A10" s="179" t="s">
        <v>25</v>
      </c>
      <c r="B10" s="179" t="s">
        <v>10</v>
      </c>
      <c r="C10" s="181" t="s">
        <v>11</v>
      </c>
      <c r="D10" s="183" t="s">
        <v>5</v>
      </c>
      <c r="E10" s="179"/>
      <c r="F10" s="179"/>
      <c r="G10" s="179"/>
      <c r="H10" s="179"/>
      <c r="I10" s="181"/>
      <c r="J10" s="133" t="s">
        <v>37</v>
      </c>
      <c r="K10" s="134"/>
      <c r="L10" s="134"/>
      <c r="M10" s="134"/>
      <c r="N10" s="135"/>
      <c r="O10" s="171" t="s">
        <v>18</v>
      </c>
      <c r="P10" s="172"/>
      <c r="Q10" s="172"/>
      <c r="R10" s="173"/>
      <c r="S10" s="130" t="s">
        <v>6</v>
      </c>
      <c r="T10" s="131"/>
      <c r="U10" s="132"/>
    </row>
    <row r="11" spans="1:21" ht="11.1" customHeight="1" x14ac:dyDescent="0.15">
      <c r="A11" s="179"/>
      <c r="B11" s="179"/>
      <c r="C11" s="181"/>
      <c r="D11" s="98" t="s">
        <v>0</v>
      </c>
      <c r="E11" s="99" t="s">
        <v>15</v>
      </c>
      <c r="F11" s="99" t="s">
        <v>1</v>
      </c>
      <c r="G11" s="99" t="s">
        <v>2</v>
      </c>
      <c r="H11" s="99" t="s">
        <v>3</v>
      </c>
      <c r="I11" s="62" t="s">
        <v>4</v>
      </c>
      <c r="J11" s="57" t="s">
        <v>38</v>
      </c>
      <c r="K11" s="59" t="s">
        <v>24</v>
      </c>
      <c r="L11" s="59" t="s">
        <v>39</v>
      </c>
      <c r="M11" s="59" t="s">
        <v>4</v>
      </c>
      <c r="N11" s="96" t="s">
        <v>16</v>
      </c>
      <c r="O11" s="57" t="s">
        <v>17</v>
      </c>
      <c r="P11" s="99" t="s">
        <v>29</v>
      </c>
      <c r="Q11" s="102" t="s">
        <v>4</v>
      </c>
      <c r="R11" s="106"/>
      <c r="S11" s="124" t="s">
        <v>45</v>
      </c>
      <c r="T11" s="125"/>
      <c r="U11" s="126"/>
    </row>
    <row r="12" spans="1:21" ht="11.1" customHeight="1" thickBot="1" x14ac:dyDescent="0.2">
      <c r="A12" s="180"/>
      <c r="B12" s="180"/>
      <c r="C12" s="182"/>
      <c r="D12" s="100" t="s">
        <v>19</v>
      </c>
      <c r="E12" s="101" t="s">
        <v>19</v>
      </c>
      <c r="F12" s="101" t="s">
        <v>20</v>
      </c>
      <c r="G12" s="101" t="s">
        <v>19</v>
      </c>
      <c r="H12" s="101" t="s">
        <v>19</v>
      </c>
      <c r="I12" s="78" t="s">
        <v>35</v>
      </c>
      <c r="J12" s="58" t="s">
        <v>19</v>
      </c>
      <c r="K12" s="60" t="s">
        <v>23</v>
      </c>
      <c r="L12" s="60" t="s">
        <v>19</v>
      </c>
      <c r="M12" s="84" t="s">
        <v>35</v>
      </c>
      <c r="N12" s="97" t="s">
        <v>36</v>
      </c>
      <c r="O12" s="58" t="s">
        <v>19</v>
      </c>
      <c r="P12" s="101" t="s">
        <v>19</v>
      </c>
      <c r="Q12" s="84" t="s">
        <v>35</v>
      </c>
      <c r="R12" s="105" t="s">
        <v>43</v>
      </c>
      <c r="S12" s="127"/>
      <c r="T12" s="128"/>
      <c r="U12" s="129"/>
    </row>
    <row r="13" spans="1:21" ht="9.9499999999999993" customHeight="1" thickTop="1" x14ac:dyDescent="0.15">
      <c r="A13" s="142">
        <v>1</v>
      </c>
      <c r="B13" s="184" t="str">
        <f>IF('１か月目'!B13=0,"",'１か月目'!B13)</f>
        <v>z</v>
      </c>
      <c r="C13" s="17" t="s">
        <v>12</v>
      </c>
      <c r="D13" s="38"/>
      <c r="E13" s="39"/>
      <c r="F13" s="32">
        <f t="shared" ref="F13" si="0">IF($B13="","",(D13-(E13+G13+H13)))</f>
        <v>0</v>
      </c>
      <c r="G13" s="39"/>
      <c r="H13" s="39"/>
      <c r="I13" s="91">
        <f>IF(B13="","",IF((D13-E13)=0,0,ROUNDDOWN(((F13/D13)*100),3)))</f>
        <v>0</v>
      </c>
      <c r="J13" s="93">
        <f>'１か月目'!J13</f>
        <v>0</v>
      </c>
      <c r="K13" s="32">
        <f>IF($B13="","",'17か月目'!K13+(E13+G13+H13))</f>
        <v>0</v>
      </c>
      <c r="L13" s="32">
        <f>IF($B13="","",'17か月目'!L13-D13)</f>
        <v>0</v>
      </c>
      <c r="M13" s="85">
        <f>IF(B13="","",IF((J13-K13)=0,0,ROUNDDOWN((((O13-K13)/J13)*100),3)))</f>
        <v>0</v>
      </c>
      <c r="N13" s="163" t="str">
        <f>IF(B13="","",IF(AND(M13&gt;=80,M14&gt;=80),"可","不可"))</f>
        <v>不可</v>
      </c>
      <c r="O13" s="93">
        <f>'17か月目'!O13+D13</f>
        <v>0</v>
      </c>
      <c r="P13" s="32">
        <f>IF($B13="","",'17か月目'!P13+E13)</f>
        <v>0</v>
      </c>
      <c r="Q13" s="76">
        <f>IF(B13="","",IF(O13-(K13-P13)=0,0,ROUNDDOWN(((O13-K13)/(O13-P13)*100),3)))</f>
        <v>0</v>
      </c>
      <c r="R13" s="136">
        <f>IF(B13="","",IF(Q13+Q14=0,0,ROUNDDOWN((((O13-K13)+(O14-K14))/((O13-P13)+(O14-P14))*100),3)))</f>
        <v>0</v>
      </c>
      <c r="S13" s="167"/>
      <c r="T13" s="165"/>
      <c r="U13" s="166"/>
    </row>
    <row r="14" spans="1:21" ht="9.9499999999999993" customHeight="1" x14ac:dyDescent="0.15">
      <c r="A14" s="143"/>
      <c r="B14" s="178"/>
      <c r="C14" s="18" t="s">
        <v>13</v>
      </c>
      <c r="D14" s="40"/>
      <c r="E14" s="41"/>
      <c r="F14" s="33">
        <f t="shared" ref="F14" si="1">IF($B13="","",(D14-(E14+G14+H14)))</f>
        <v>0</v>
      </c>
      <c r="G14" s="41"/>
      <c r="H14" s="41"/>
      <c r="I14" s="92">
        <f>IF(B13="","",IF((D14-E14)=0,0,ROUNDDOWN(((F14/D14)*100),3)))</f>
        <v>0</v>
      </c>
      <c r="J14" s="94">
        <f>'１か月目'!J14</f>
        <v>0</v>
      </c>
      <c r="K14" s="33">
        <f>IF($B13="","",'17か月目'!K14+(E14+G14+H14))</f>
        <v>0</v>
      </c>
      <c r="L14" s="33">
        <f>IF($B13="","",'17か月目'!L14-D14)</f>
        <v>0</v>
      </c>
      <c r="M14" s="86">
        <f>IF(B13="","",IF((J14-K14)=0,0,ROUNDDOWN((((O14-K14)/J14)*100),3)))</f>
        <v>0</v>
      </c>
      <c r="N14" s="117"/>
      <c r="O14" s="94">
        <f>'17か月目'!O14+D14</f>
        <v>0</v>
      </c>
      <c r="P14" s="33">
        <f>IF($B13="","",'17か月目'!P14+E14)</f>
        <v>0</v>
      </c>
      <c r="Q14" s="77">
        <f>IF(B13="","",IF(O14-(K14-P14)=0,0,ROUNDDOWN(((O14-K14)/(O14-P14)*100),3)))</f>
        <v>0</v>
      </c>
      <c r="R14" s="137"/>
      <c r="S14" s="121"/>
      <c r="T14" s="122"/>
      <c r="U14" s="123"/>
    </row>
    <row r="15" spans="1:21" ht="9.9499999999999993" customHeight="1" x14ac:dyDescent="0.15">
      <c r="A15" s="142">
        <v>2</v>
      </c>
      <c r="B15" s="177" t="str">
        <f>IF('１か月目'!B15=0,"",'１か月目'!B15)</f>
        <v>z</v>
      </c>
      <c r="C15" s="20" t="s">
        <v>12</v>
      </c>
      <c r="D15" s="42">
        <f>IF(B15="",0,D$13)</f>
        <v>0</v>
      </c>
      <c r="E15" s="43"/>
      <c r="F15" s="34">
        <f t="shared" ref="F15" si="2">IF($B15="","",(D15-(E15+G15+H15)))</f>
        <v>0</v>
      </c>
      <c r="G15" s="43"/>
      <c r="H15" s="43"/>
      <c r="I15" s="79">
        <f t="shared" ref="I15" si="3">IF(B15="","",IF((D15-E15)=0,0,ROUNDDOWN(((F15/D15)*100),3)))</f>
        <v>0</v>
      </c>
      <c r="J15" s="95">
        <f>'１か月目'!J15</f>
        <v>0</v>
      </c>
      <c r="K15" s="32">
        <f>IF($B15="","",'17か月目'!K15+(E15+G15+H15))</f>
        <v>0</v>
      </c>
      <c r="L15" s="32">
        <f>IF($B15="","",'17か月目'!L15-D15)</f>
        <v>0</v>
      </c>
      <c r="M15" s="85">
        <f t="shared" ref="M15" si="4">IF(B15="","",IF((J15-K15)=0,0,ROUNDDOWN((((O15-K15)/J15)*100),3)))</f>
        <v>0</v>
      </c>
      <c r="N15" s="116" t="str">
        <f t="shared" ref="N15" si="5">IF(B15="","",IF(AND(M15&gt;=80,M16&gt;=80),"可","不可"))</f>
        <v>不可</v>
      </c>
      <c r="O15" s="95">
        <f>'17か月目'!O15+D15</f>
        <v>0</v>
      </c>
      <c r="P15" s="32">
        <f>IF($B15="","",'17か月目'!P15+E15)</f>
        <v>0</v>
      </c>
      <c r="Q15" s="76">
        <f t="shared" ref="Q15" si="6">IF(B15="","",IF(O15-(K15-P15)=0,0,ROUNDDOWN(((O15-K15)/(O15-P15)*100),3)))</f>
        <v>0</v>
      </c>
      <c r="R15" s="138">
        <f t="shared" ref="R15" si="7">IF(B15="","",IF(Q15+Q16=0,0,ROUNDDOWN((((O15-K15)+(O16-K16))/((O15-P15)+(O16-P16))*100),3)))</f>
        <v>0</v>
      </c>
      <c r="S15" s="118"/>
      <c r="T15" s="119"/>
      <c r="U15" s="120"/>
    </row>
    <row r="16" spans="1:21" ht="9.9499999999999993" customHeight="1" x14ac:dyDescent="0.15">
      <c r="A16" s="143"/>
      <c r="B16" s="178"/>
      <c r="C16" s="109" t="s">
        <v>13</v>
      </c>
      <c r="D16" s="44">
        <f>IF(B15="",0,D$14)</f>
        <v>0</v>
      </c>
      <c r="E16" s="45"/>
      <c r="F16" s="35">
        <f t="shared" ref="F16" si="8">IF($B15="","",(D16-(E16+G16+H16)))</f>
        <v>0</v>
      </c>
      <c r="G16" s="45"/>
      <c r="H16" s="45"/>
      <c r="I16" s="80">
        <f t="shared" ref="I16" si="9">IF(B15="","",IF((D16-E16)=0,0,ROUNDDOWN(((F16/D16)*100),3)))</f>
        <v>0</v>
      </c>
      <c r="J16" s="94">
        <f>'１か月目'!J16</f>
        <v>0</v>
      </c>
      <c r="K16" s="33">
        <f>IF($B15="","",'17か月目'!K16+(E16+G16+H16))</f>
        <v>0</v>
      </c>
      <c r="L16" s="33">
        <f>IF($B15="","",'17か月目'!L16-D16)</f>
        <v>0</v>
      </c>
      <c r="M16" s="87">
        <f t="shared" ref="M16" si="10">IF(B15="","",IF((J16-K16)=0,0,ROUNDDOWN((((O16-K16)/J16)*100),3)))</f>
        <v>0</v>
      </c>
      <c r="N16" s="117"/>
      <c r="O16" s="94">
        <f>'17か月目'!O16+D16</f>
        <v>0</v>
      </c>
      <c r="P16" s="33">
        <f>IF($B15="","",'17か月目'!P16+E16)</f>
        <v>0</v>
      </c>
      <c r="Q16" s="77">
        <f t="shared" ref="Q16" si="11">IF(B15="","",IF(O16-(K16-P16)=0,0,ROUNDDOWN(((O16-K16)/(O16-P16)*100),3)))</f>
        <v>0</v>
      </c>
      <c r="R16" s="139"/>
      <c r="S16" s="121"/>
      <c r="T16" s="122"/>
      <c r="U16" s="123"/>
    </row>
    <row r="17" spans="1:21" ht="9.9499999999999993" customHeight="1" x14ac:dyDescent="0.15">
      <c r="A17" s="142">
        <v>3</v>
      </c>
      <c r="B17" s="177" t="str">
        <f>IF('１か月目'!B17=0,"",'１か月目'!B17)</f>
        <v>z</v>
      </c>
      <c r="C17" s="108" t="s">
        <v>12</v>
      </c>
      <c r="D17" s="46">
        <f>IF(B17="",0,D$13)</f>
        <v>0</v>
      </c>
      <c r="E17" s="47"/>
      <c r="F17" s="36">
        <f t="shared" ref="F17" si="12">IF($B17="","",(D17-(E17+G17+H17)))</f>
        <v>0</v>
      </c>
      <c r="G17" s="47"/>
      <c r="H17" s="47"/>
      <c r="I17" s="81">
        <f t="shared" ref="I17" si="13">IF(B17="","",IF((D17-E17)=0,0,ROUNDDOWN(((F17/D17)*100),3)))</f>
        <v>0</v>
      </c>
      <c r="J17" s="95">
        <f>'１か月目'!J17</f>
        <v>0</v>
      </c>
      <c r="K17" s="32">
        <f>IF($B17="","",'17か月目'!K17+(E17+G17+H17))</f>
        <v>0</v>
      </c>
      <c r="L17" s="32">
        <f>IF($B17="","",'17か月目'!L17-D17)</f>
        <v>0</v>
      </c>
      <c r="M17" s="88">
        <f t="shared" ref="M17" si="14">IF(B17="","",IF((J17-K17)=0,0,ROUNDDOWN((((O17-K17)/J17)*100),3)))</f>
        <v>0</v>
      </c>
      <c r="N17" s="116" t="str">
        <f t="shared" ref="N17" si="15">IF(B17="","",IF(AND(M17&gt;=80,M18&gt;=80),"可","不可"))</f>
        <v>不可</v>
      </c>
      <c r="O17" s="95">
        <f>'17か月目'!O17+D17</f>
        <v>0</v>
      </c>
      <c r="P17" s="32">
        <f>IF($B17="","",'17か月目'!P17+E17)</f>
        <v>0</v>
      </c>
      <c r="Q17" s="76">
        <f t="shared" ref="Q17" si="16">IF(B17="","",IF(O17-(K17-P17)=0,0,ROUNDDOWN(((O17-K17)/(O17-P17)*100),3)))</f>
        <v>0</v>
      </c>
      <c r="R17" s="138">
        <f t="shared" ref="R17" si="17">IF(B17="","",IF(Q17+Q18=0,0,ROUNDDOWN((((O17-K17)+(O18-K18))/((O17-P17)+(O18-P18))*100),3)))</f>
        <v>0</v>
      </c>
      <c r="S17" s="118"/>
      <c r="T17" s="119"/>
      <c r="U17" s="120"/>
    </row>
    <row r="18" spans="1:21" ht="9.9499999999999993" customHeight="1" x14ac:dyDescent="0.15">
      <c r="A18" s="143"/>
      <c r="B18" s="178"/>
      <c r="C18" s="18" t="s">
        <v>13</v>
      </c>
      <c r="D18" s="48">
        <f>IF(B17="",0,D$14)</f>
        <v>0</v>
      </c>
      <c r="E18" s="41"/>
      <c r="F18" s="33">
        <f t="shared" ref="F18" si="18">IF($B17="","",(D18-(E18+G18+H18)))</f>
        <v>0</v>
      </c>
      <c r="G18" s="41"/>
      <c r="H18" s="41"/>
      <c r="I18" s="77">
        <f t="shared" ref="I18" si="19">IF(B17="","",IF((D18-E18)=0,0,ROUNDDOWN(((F18/D18)*100),3)))</f>
        <v>0</v>
      </c>
      <c r="J18" s="94">
        <f>'１か月目'!J18</f>
        <v>0</v>
      </c>
      <c r="K18" s="33">
        <f>IF($B17="","",'17か月目'!K18+(E18+G18+H18))</f>
        <v>0</v>
      </c>
      <c r="L18" s="33">
        <f>IF($B17="","",'17か月目'!L18-D18)</f>
        <v>0</v>
      </c>
      <c r="M18" s="86">
        <f t="shared" ref="M18" si="20">IF(B17="","",IF((J18-K18)=0,0,ROUNDDOWN((((O18-K18)/J18)*100),3)))</f>
        <v>0</v>
      </c>
      <c r="N18" s="117"/>
      <c r="O18" s="94">
        <f>'17か月目'!O18+D18</f>
        <v>0</v>
      </c>
      <c r="P18" s="33">
        <f>IF($B17="","",'17か月目'!P18+E18)</f>
        <v>0</v>
      </c>
      <c r="Q18" s="77">
        <f t="shared" ref="Q18" si="21">IF(B17="","",IF(O18-(K18-P18)=0,0,ROUNDDOWN(((O18-K18)/(O18-P18)*100),3)))</f>
        <v>0</v>
      </c>
      <c r="R18" s="139"/>
      <c r="S18" s="121"/>
      <c r="T18" s="122"/>
      <c r="U18" s="123"/>
    </row>
    <row r="19" spans="1:21" ht="9.9499999999999993" customHeight="1" x14ac:dyDescent="0.15">
      <c r="A19" s="142">
        <v>4</v>
      </c>
      <c r="B19" s="177" t="str">
        <f>IF('１か月目'!B19=0,"",'１か月目'!B19)</f>
        <v/>
      </c>
      <c r="C19" s="20" t="s">
        <v>12</v>
      </c>
      <c r="D19" s="42">
        <f>IF(B19="",0,D$13)</f>
        <v>0</v>
      </c>
      <c r="E19" s="43"/>
      <c r="F19" s="34" t="str">
        <f>IF($B19="","",(D19-(E19+G19+H19)))</f>
        <v/>
      </c>
      <c r="G19" s="43"/>
      <c r="H19" s="43"/>
      <c r="I19" s="79" t="str">
        <f t="shared" ref="I19" si="22">IF(B19="","",IF((D19-E19)=0,0,ROUNDDOWN(((F19/D19)*100),3)))</f>
        <v/>
      </c>
      <c r="J19" s="95" t="str">
        <f>'１か月目'!J19</f>
        <v/>
      </c>
      <c r="K19" s="32" t="str">
        <f>IF($B19="","",'17か月目'!K19+(E19+G19+H19))</f>
        <v/>
      </c>
      <c r="L19" s="32" t="str">
        <f>IF($B19="","",'17か月目'!L19-D19)</f>
        <v/>
      </c>
      <c r="M19" s="85" t="str">
        <f t="shared" ref="M19" si="23">IF(B19="","",IF((J19-K19)=0,0,ROUNDDOWN((((O19-K19)/J19)*100),3)))</f>
        <v/>
      </c>
      <c r="N19" s="116" t="str">
        <f t="shared" ref="N19" si="24">IF(B19="","",IF(AND(M19&gt;=80,M20&gt;=80),"可","不可"))</f>
        <v/>
      </c>
      <c r="O19" s="95">
        <f>'17か月目'!O19+D19</f>
        <v>0</v>
      </c>
      <c r="P19" s="32" t="str">
        <f>IF($B19="","",'17か月目'!P19+E19)</f>
        <v/>
      </c>
      <c r="Q19" s="76" t="str">
        <f t="shared" ref="Q19" si="25">IF(B19="","",IF(O19-(K19-P19)=0,0,ROUNDDOWN(((O19-K19)/(O19-P19)*100),3)))</f>
        <v/>
      </c>
      <c r="R19" s="138" t="str">
        <f t="shared" ref="R19" si="26">IF(B19="","",IF(Q19+Q20=0,0,ROUNDDOWN((((O19-K19)+(O20-K20))/((O19-P19)+(O20-P20))*100),3)))</f>
        <v/>
      </c>
      <c r="S19" s="118"/>
      <c r="T19" s="119"/>
      <c r="U19" s="120"/>
    </row>
    <row r="20" spans="1:21" ht="9.9499999999999993" customHeight="1" x14ac:dyDescent="0.15">
      <c r="A20" s="143"/>
      <c r="B20" s="178"/>
      <c r="C20" s="109" t="s">
        <v>13</v>
      </c>
      <c r="D20" s="44">
        <f>IF(B19="",0,D$14)</f>
        <v>0</v>
      </c>
      <c r="E20" s="45"/>
      <c r="F20" s="35" t="str">
        <f>IF($B19="","",(D20-(E20+G20+H20)))</f>
        <v/>
      </c>
      <c r="G20" s="45"/>
      <c r="H20" s="45"/>
      <c r="I20" s="80" t="str">
        <f t="shared" ref="I20" si="27">IF(B19="","",IF((D20-E20)=0,0,ROUNDDOWN(((F20/D20)*100),3)))</f>
        <v/>
      </c>
      <c r="J20" s="94" t="str">
        <f>'１か月目'!J20</f>
        <v/>
      </c>
      <c r="K20" s="33" t="str">
        <f>IF($B19="","",'17か月目'!K20+(E20+G20+H20))</f>
        <v/>
      </c>
      <c r="L20" s="33" t="str">
        <f>IF($B19="","",'17か月目'!L20-D20)</f>
        <v/>
      </c>
      <c r="M20" s="87" t="str">
        <f t="shared" ref="M20" si="28">IF(B19="","",IF((J20-K20)=0,0,ROUNDDOWN((((O20-K20)/J20)*100),3)))</f>
        <v/>
      </c>
      <c r="N20" s="117"/>
      <c r="O20" s="94">
        <f>'17か月目'!O20+D20</f>
        <v>0</v>
      </c>
      <c r="P20" s="33" t="str">
        <f>IF($B19="","",'17か月目'!P20+E20)</f>
        <v/>
      </c>
      <c r="Q20" s="77" t="str">
        <f t="shared" ref="Q20" si="29">IF(B19="","",IF(O20-(K20-P20)=0,0,ROUNDDOWN(((O20-K20)/(O20-P20)*100),3)))</f>
        <v/>
      </c>
      <c r="R20" s="139"/>
      <c r="S20" s="121"/>
      <c r="T20" s="122"/>
      <c r="U20" s="123"/>
    </row>
    <row r="21" spans="1:21" ht="9.9499999999999993" customHeight="1" x14ac:dyDescent="0.15">
      <c r="A21" s="142">
        <v>5</v>
      </c>
      <c r="B21" s="177" t="str">
        <f>IF('１か月目'!B21=0,"",'１か月目'!B21)</f>
        <v/>
      </c>
      <c r="C21" s="108" t="s">
        <v>12</v>
      </c>
      <c r="D21" s="46">
        <f>IF(B21="",0,D$13)</f>
        <v>0</v>
      </c>
      <c r="E21" s="47"/>
      <c r="F21" s="36" t="str">
        <f t="shared" ref="F21" si="30">IF($B21="","",(D21-(E21+G21+H21)))</f>
        <v/>
      </c>
      <c r="G21" s="47"/>
      <c r="H21" s="47"/>
      <c r="I21" s="81" t="str">
        <f t="shared" ref="I21" si="31">IF(B21="","",IF((D21-E21)=0,0,ROUNDDOWN(((F21/D21)*100),3)))</f>
        <v/>
      </c>
      <c r="J21" s="95" t="str">
        <f>'１か月目'!J21</f>
        <v/>
      </c>
      <c r="K21" s="32" t="str">
        <f>IF($B21="","",'17か月目'!K21+(E21+G21+H21))</f>
        <v/>
      </c>
      <c r="L21" s="32" t="str">
        <f>IF($B21="","",'17か月目'!L21-D21)</f>
        <v/>
      </c>
      <c r="M21" s="88" t="str">
        <f t="shared" ref="M21" si="32">IF(B21="","",IF((J21-K21)=0,0,ROUNDDOWN((((O21-K21)/J21)*100),3)))</f>
        <v/>
      </c>
      <c r="N21" s="116" t="str">
        <f t="shared" ref="N21" si="33">IF(B21="","",IF(AND(M21&gt;=80,M22&gt;=80),"可","不可"))</f>
        <v/>
      </c>
      <c r="O21" s="95">
        <f>'17か月目'!O21+D21</f>
        <v>0</v>
      </c>
      <c r="P21" s="32" t="str">
        <f>IF($B21="","",'17か月目'!P21+E21)</f>
        <v/>
      </c>
      <c r="Q21" s="76" t="str">
        <f t="shared" ref="Q21" si="34">IF(B21="","",IF(O21-(K21-P21)=0,0,ROUNDDOWN(((O21-K21)/(O21-P21)*100),3)))</f>
        <v/>
      </c>
      <c r="R21" s="138" t="str">
        <f t="shared" ref="R21" si="35">IF(B21="","",IF(Q21+Q22=0,0,ROUNDDOWN((((O21-K21)+(O22-K22))/((O21-P21)+(O22-P22))*100),3)))</f>
        <v/>
      </c>
      <c r="S21" s="118"/>
      <c r="T21" s="119"/>
      <c r="U21" s="120"/>
    </row>
    <row r="22" spans="1:21" ht="9.9499999999999993" customHeight="1" x14ac:dyDescent="0.15">
      <c r="A22" s="143"/>
      <c r="B22" s="178"/>
      <c r="C22" s="18" t="s">
        <v>13</v>
      </c>
      <c r="D22" s="48">
        <f>IF(B21="",0,D$14)</f>
        <v>0</v>
      </c>
      <c r="E22" s="41"/>
      <c r="F22" s="33" t="str">
        <f t="shared" ref="F22" si="36">IF($B21="","",(D22-(E22+G22+H22)))</f>
        <v/>
      </c>
      <c r="G22" s="41"/>
      <c r="H22" s="41"/>
      <c r="I22" s="77" t="str">
        <f t="shared" ref="I22" si="37">IF(B21="","",IF((D22-E22)=0,0,ROUNDDOWN(((F22/D22)*100),3)))</f>
        <v/>
      </c>
      <c r="J22" s="94" t="str">
        <f>'１か月目'!J22</f>
        <v/>
      </c>
      <c r="K22" s="33" t="str">
        <f>IF($B21="","",'17か月目'!K22+(E22+G22+H22))</f>
        <v/>
      </c>
      <c r="L22" s="33" t="str">
        <f>IF($B21="","",'17か月目'!L22-D22)</f>
        <v/>
      </c>
      <c r="M22" s="86" t="str">
        <f t="shared" ref="M22" si="38">IF(B21="","",IF((J22-K22)=0,0,ROUNDDOWN((((O22-K22)/J22)*100),3)))</f>
        <v/>
      </c>
      <c r="N22" s="117"/>
      <c r="O22" s="94">
        <f>'17か月目'!O22+D22</f>
        <v>0</v>
      </c>
      <c r="P22" s="33" t="str">
        <f>IF($B21="","",'17か月目'!P22+E22)</f>
        <v/>
      </c>
      <c r="Q22" s="77" t="str">
        <f t="shared" ref="Q22" si="39">IF(B21="","",IF(O22-(K22-P22)=0,0,ROUNDDOWN(((O22-K22)/(O22-P22)*100),3)))</f>
        <v/>
      </c>
      <c r="R22" s="139"/>
      <c r="S22" s="121"/>
      <c r="T22" s="122"/>
      <c r="U22" s="123"/>
    </row>
    <row r="23" spans="1:21" ht="9.9499999999999993" customHeight="1" x14ac:dyDescent="0.15">
      <c r="A23" s="142">
        <v>6</v>
      </c>
      <c r="B23" s="177" t="str">
        <f>IF('１か月目'!B23=0,"",'１か月目'!B23)</f>
        <v/>
      </c>
      <c r="C23" s="20" t="s">
        <v>12</v>
      </c>
      <c r="D23" s="42">
        <f>IF(B23="",0,D$13)</f>
        <v>0</v>
      </c>
      <c r="E23" s="43"/>
      <c r="F23" s="34" t="str">
        <f t="shared" ref="F23" si="40">IF($B23="","",(D23-(E23+G23+H23)))</f>
        <v/>
      </c>
      <c r="G23" s="43"/>
      <c r="H23" s="43"/>
      <c r="I23" s="79" t="str">
        <f t="shared" ref="I23" si="41">IF(B23="","",IF((D23-E23)=0,0,ROUNDDOWN(((F23/D23)*100),3)))</f>
        <v/>
      </c>
      <c r="J23" s="95" t="str">
        <f>'１か月目'!J23</f>
        <v/>
      </c>
      <c r="K23" s="32" t="str">
        <f>IF($B23="","",'17か月目'!K23+(E23+G23+H23))</f>
        <v/>
      </c>
      <c r="L23" s="32" t="str">
        <f>IF($B23="","",'17か月目'!L23-D23)</f>
        <v/>
      </c>
      <c r="M23" s="85" t="str">
        <f t="shared" ref="M23" si="42">IF(B23="","",IF((J23-K23)=0,0,ROUNDDOWN((((O23-K23)/J23)*100),3)))</f>
        <v/>
      </c>
      <c r="N23" s="116" t="str">
        <f t="shared" ref="N23" si="43">IF(B23="","",IF(AND(M23&gt;=80,M24&gt;=80),"可","不可"))</f>
        <v/>
      </c>
      <c r="O23" s="95">
        <f>'17か月目'!O23+D23</f>
        <v>0</v>
      </c>
      <c r="P23" s="32" t="str">
        <f>IF($B23="","",'17か月目'!P23+E23)</f>
        <v/>
      </c>
      <c r="Q23" s="76" t="str">
        <f t="shared" ref="Q23" si="44">IF(B23="","",IF(O23-(K23-P23)=0,0,ROUNDDOWN(((O23-K23)/(O23-P23)*100),3)))</f>
        <v/>
      </c>
      <c r="R23" s="138" t="str">
        <f t="shared" ref="R23" si="45">IF(B23="","",IF(Q23+Q24=0,0,ROUNDDOWN((((O23-K23)+(O24-K24))/((O23-P23)+(O24-P24))*100),3)))</f>
        <v/>
      </c>
      <c r="S23" s="118"/>
      <c r="T23" s="119"/>
      <c r="U23" s="120"/>
    </row>
    <row r="24" spans="1:21" ht="9.9499999999999993" customHeight="1" x14ac:dyDescent="0.15">
      <c r="A24" s="143"/>
      <c r="B24" s="178"/>
      <c r="C24" s="109" t="s">
        <v>13</v>
      </c>
      <c r="D24" s="44">
        <f>IF(B23="",0,D$14)</f>
        <v>0</v>
      </c>
      <c r="E24" s="45"/>
      <c r="F24" s="35" t="str">
        <f t="shared" ref="F24" si="46">IF($B23="","",(D24-(E24+G24+H24)))</f>
        <v/>
      </c>
      <c r="G24" s="45"/>
      <c r="H24" s="45"/>
      <c r="I24" s="80" t="str">
        <f t="shared" ref="I24" si="47">IF(B23="","",IF((D24-E24)=0,0,ROUNDDOWN(((F24/D24)*100),3)))</f>
        <v/>
      </c>
      <c r="J24" s="94" t="str">
        <f>'１か月目'!J24</f>
        <v/>
      </c>
      <c r="K24" s="33" t="str">
        <f>IF($B23="","",'17か月目'!K24+(E24+G24+H24))</f>
        <v/>
      </c>
      <c r="L24" s="33" t="str">
        <f>IF($B23="","",'17か月目'!L24-D24)</f>
        <v/>
      </c>
      <c r="M24" s="87" t="str">
        <f t="shared" ref="M24" si="48">IF(B23="","",IF((J24-K24)=0,0,ROUNDDOWN((((O24-K24)/J24)*100),3)))</f>
        <v/>
      </c>
      <c r="N24" s="117"/>
      <c r="O24" s="94">
        <f>'17か月目'!O24+D24</f>
        <v>0</v>
      </c>
      <c r="P24" s="33" t="str">
        <f>IF($B23="","",'17か月目'!P24+E24)</f>
        <v/>
      </c>
      <c r="Q24" s="77" t="str">
        <f t="shared" ref="Q24" si="49">IF(B23="","",IF(O24-(K24-P24)=0,0,ROUNDDOWN(((O24-K24)/(O24-P24)*100),3)))</f>
        <v/>
      </c>
      <c r="R24" s="139"/>
      <c r="S24" s="121"/>
      <c r="T24" s="122"/>
      <c r="U24" s="123"/>
    </row>
    <row r="25" spans="1:21" ht="9.9499999999999993" customHeight="1" x14ac:dyDescent="0.15">
      <c r="A25" s="142">
        <v>7</v>
      </c>
      <c r="B25" s="177" t="str">
        <f>IF('１か月目'!B25=0,"",'１か月目'!B25)</f>
        <v/>
      </c>
      <c r="C25" s="108" t="s">
        <v>12</v>
      </c>
      <c r="D25" s="46">
        <f>IF(B25="",0,D$13)</f>
        <v>0</v>
      </c>
      <c r="E25" s="47"/>
      <c r="F25" s="36" t="str">
        <f t="shared" ref="F25" si="50">IF($B25="","",(D25-(E25+G25+H25)))</f>
        <v/>
      </c>
      <c r="G25" s="47"/>
      <c r="H25" s="47"/>
      <c r="I25" s="81" t="str">
        <f t="shared" ref="I25" si="51">IF(B25="","",IF((D25-E25)=0,0,ROUNDDOWN(((F25/D25)*100),3)))</f>
        <v/>
      </c>
      <c r="J25" s="95" t="str">
        <f>'１か月目'!J25</f>
        <v/>
      </c>
      <c r="K25" s="32" t="str">
        <f>IF($B25="","",'17か月目'!K25+(E25+G25+H25))</f>
        <v/>
      </c>
      <c r="L25" s="32" t="str">
        <f>IF($B25="","",'17か月目'!L25-D25)</f>
        <v/>
      </c>
      <c r="M25" s="88" t="str">
        <f t="shared" ref="M25" si="52">IF(B25="","",IF((J25-K25)=0,0,ROUNDDOWN((((O25-K25)/J25)*100),3)))</f>
        <v/>
      </c>
      <c r="N25" s="116" t="str">
        <f t="shared" ref="N25" si="53">IF(B25="","",IF(AND(M25&gt;=80,M26&gt;=80),"可","不可"))</f>
        <v/>
      </c>
      <c r="O25" s="95">
        <f>'17か月目'!O25+D25</f>
        <v>0</v>
      </c>
      <c r="P25" s="32" t="str">
        <f>IF($B25="","",'17か月目'!P25+E25)</f>
        <v/>
      </c>
      <c r="Q25" s="76" t="str">
        <f t="shared" ref="Q25" si="54">IF(B25="","",IF(O25-(K25-P25)=0,0,ROUNDDOWN(((O25-K25)/(O25-P25)*100),3)))</f>
        <v/>
      </c>
      <c r="R25" s="138" t="str">
        <f t="shared" ref="R25" si="55">IF(B25="","",IF(Q25+Q26=0,0,ROUNDDOWN((((O25-K25)+(O26-K26))/((O25-P25)+(O26-P26))*100),3)))</f>
        <v/>
      </c>
      <c r="S25" s="118"/>
      <c r="T25" s="119"/>
      <c r="U25" s="120"/>
    </row>
    <row r="26" spans="1:21" ht="9.9499999999999993" customHeight="1" x14ac:dyDescent="0.15">
      <c r="A26" s="143"/>
      <c r="B26" s="178"/>
      <c r="C26" s="18" t="s">
        <v>13</v>
      </c>
      <c r="D26" s="48">
        <f>IF(B25="",0,D$14)</f>
        <v>0</v>
      </c>
      <c r="E26" s="41"/>
      <c r="F26" s="33" t="str">
        <f t="shared" ref="F26" si="56">IF($B25="","",(D26-(E26+G26+H26)))</f>
        <v/>
      </c>
      <c r="G26" s="41"/>
      <c r="H26" s="41"/>
      <c r="I26" s="77" t="str">
        <f t="shared" ref="I26" si="57">IF(B25="","",IF((D26-E26)=0,0,ROUNDDOWN(((F26/D26)*100),3)))</f>
        <v/>
      </c>
      <c r="J26" s="94" t="str">
        <f>'１か月目'!J26</f>
        <v/>
      </c>
      <c r="K26" s="33" t="str">
        <f>IF($B25="","",'17か月目'!K26+(E26+G26+H26))</f>
        <v/>
      </c>
      <c r="L26" s="33" t="str">
        <f>IF($B25="","",'17か月目'!L26-D26)</f>
        <v/>
      </c>
      <c r="M26" s="86" t="str">
        <f t="shared" ref="M26" si="58">IF(B25="","",IF((J26-K26)=0,0,ROUNDDOWN((((O26-K26)/J26)*100),3)))</f>
        <v/>
      </c>
      <c r="N26" s="117"/>
      <c r="O26" s="94">
        <f>'17か月目'!O26+D26</f>
        <v>0</v>
      </c>
      <c r="P26" s="33" t="str">
        <f>IF($B25="","",'17か月目'!P26+E26)</f>
        <v/>
      </c>
      <c r="Q26" s="77" t="str">
        <f t="shared" ref="Q26" si="59">IF(B25="","",IF(O26-(K26-P26)=0,0,ROUNDDOWN(((O26-K26)/(O26-P26)*100),3)))</f>
        <v/>
      </c>
      <c r="R26" s="139"/>
      <c r="S26" s="121"/>
      <c r="T26" s="122"/>
      <c r="U26" s="123"/>
    </row>
    <row r="27" spans="1:21" ht="9.9499999999999993" customHeight="1" x14ac:dyDescent="0.15">
      <c r="A27" s="142">
        <v>8</v>
      </c>
      <c r="B27" s="177" t="str">
        <f>IF('１か月目'!B27=0,"",'１か月目'!B27)</f>
        <v/>
      </c>
      <c r="C27" s="20" t="s">
        <v>12</v>
      </c>
      <c r="D27" s="42">
        <f>IF(B27="",0,D$13)</f>
        <v>0</v>
      </c>
      <c r="E27" s="43"/>
      <c r="F27" s="34" t="str">
        <f t="shared" ref="F27" si="60">IF($B27="","",(D27-(E27+G27+H27)))</f>
        <v/>
      </c>
      <c r="G27" s="43"/>
      <c r="H27" s="43"/>
      <c r="I27" s="79" t="str">
        <f t="shared" ref="I27" si="61">IF(B27="","",IF((D27-E27)=0,0,ROUNDDOWN(((F27/D27)*100),3)))</f>
        <v/>
      </c>
      <c r="J27" s="95" t="str">
        <f>'１か月目'!J27</f>
        <v/>
      </c>
      <c r="K27" s="32" t="str">
        <f>IF($B27="","",'17か月目'!K27+(E27+G27+H27))</f>
        <v/>
      </c>
      <c r="L27" s="32" t="str">
        <f>IF($B27="","",'17か月目'!L27-D27)</f>
        <v/>
      </c>
      <c r="M27" s="85" t="str">
        <f t="shared" ref="M27" si="62">IF(B27="","",IF((J27-K27)=0,0,ROUNDDOWN((((O27-K27)/J27)*100),3)))</f>
        <v/>
      </c>
      <c r="N27" s="116" t="str">
        <f t="shared" ref="N27" si="63">IF(B27="","",IF(AND(M27&gt;=80,M28&gt;=80),"可","不可"))</f>
        <v/>
      </c>
      <c r="O27" s="95">
        <f>'17か月目'!O27+D27</f>
        <v>0</v>
      </c>
      <c r="P27" s="32" t="str">
        <f>IF($B27="","",'17か月目'!P27+E27)</f>
        <v/>
      </c>
      <c r="Q27" s="76" t="str">
        <f t="shared" ref="Q27" si="64">IF(B27="","",IF(O27-(K27-P27)=0,0,ROUNDDOWN(((O27-K27)/(O27-P27)*100),3)))</f>
        <v/>
      </c>
      <c r="R27" s="138" t="str">
        <f t="shared" ref="R27" si="65">IF(B27="","",IF(Q27+Q28=0,0,ROUNDDOWN((((O27-K27)+(O28-K28))/((O27-P27)+(O28-P28))*100),3)))</f>
        <v/>
      </c>
      <c r="S27" s="118"/>
      <c r="T27" s="119"/>
      <c r="U27" s="120"/>
    </row>
    <row r="28" spans="1:21" ht="9.9499999999999993" customHeight="1" x14ac:dyDescent="0.15">
      <c r="A28" s="143"/>
      <c r="B28" s="178"/>
      <c r="C28" s="109" t="s">
        <v>13</v>
      </c>
      <c r="D28" s="44">
        <f>IF(B27="",0,D$14)</f>
        <v>0</v>
      </c>
      <c r="E28" s="45"/>
      <c r="F28" s="35" t="str">
        <f t="shared" ref="F28" si="66">IF($B27="","",(D28-(E28+G28+H28)))</f>
        <v/>
      </c>
      <c r="G28" s="45"/>
      <c r="H28" s="45"/>
      <c r="I28" s="80" t="str">
        <f t="shared" ref="I28" si="67">IF(B27="","",IF((D28-E28)=0,0,ROUNDDOWN(((F28/D28)*100),3)))</f>
        <v/>
      </c>
      <c r="J28" s="94" t="str">
        <f>'１か月目'!J28</f>
        <v/>
      </c>
      <c r="K28" s="33" t="str">
        <f>IF($B27="","",'17か月目'!K28+(E28+G28+H28))</f>
        <v/>
      </c>
      <c r="L28" s="33" t="str">
        <f>IF($B27="","",'17か月目'!L28-D28)</f>
        <v/>
      </c>
      <c r="M28" s="87" t="str">
        <f t="shared" ref="M28" si="68">IF(B27="","",IF((J28-K28)=0,0,ROUNDDOWN((((O28-K28)/J28)*100),3)))</f>
        <v/>
      </c>
      <c r="N28" s="117"/>
      <c r="O28" s="94">
        <f>'17か月目'!O28+D28</f>
        <v>0</v>
      </c>
      <c r="P28" s="33" t="str">
        <f>IF($B27="","",'17か月目'!P28+E28)</f>
        <v/>
      </c>
      <c r="Q28" s="77" t="str">
        <f t="shared" ref="Q28" si="69">IF(B27="","",IF(O28-(K28-P28)=0,0,ROUNDDOWN(((O28-K28)/(O28-P28)*100),3)))</f>
        <v/>
      </c>
      <c r="R28" s="139"/>
      <c r="S28" s="121"/>
      <c r="T28" s="122"/>
      <c r="U28" s="123"/>
    </row>
    <row r="29" spans="1:21" ht="9.9499999999999993" customHeight="1" x14ac:dyDescent="0.15">
      <c r="A29" s="142">
        <v>9</v>
      </c>
      <c r="B29" s="177" t="str">
        <f>IF('１か月目'!B29=0,"",'１か月目'!B29)</f>
        <v/>
      </c>
      <c r="C29" s="108" t="s">
        <v>12</v>
      </c>
      <c r="D29" s="46">
        <f>IF(B29="",0,D$13)</f>
        <v>0</v>
      </c>
      <c r="E29" s="47"/>
      <c r="F29" s="36" t="str">
        <f t="shared" ref="F29" si="70">IF($B29="","",(D29-(E29+G29+H29)))</f>
        <v/>
      </c>
      <c r="G29" s="47"/>
      <c r="H29" s="47"/>
      <c r="I29" s="81" t="str">
        <f t="shared" ref="I29" si="71">IF(B29="","",IF((D29-E29)=0,0,ROUNDDOWN(((F29/D29)*100),3)))</f>
        <v/>
      </c>
      <c r="J29" s="95" t="str">
        <f>'１か月目'!J29</f>
        <v/>
      </c>
      <c r="K29" s="32" t="str">
        <f>IF($B29="","",'17か月目'!K29+(E29+G29+H29))</f>
        <v/>
      </c>
      <c r="L29" s="32" t="str">
        <f>IF($B29="","",'17か月目'!L29-D29)</f>
        <v/>
      </c>
      <c r="M29" s="88" t="str">
        <f t="shared" ref="M29" si="72">IF(B29="","",IF((J29-K29)=0,0,ROUNDDOWN((((O29-K29)/J29)*100),3)))</f>
        <v/>
      </c>
      <c r="N29" s="116" t="str">
        <f t="shared" ref="N29" si="73">IF(B29="","",IF(AND(M29&gt;=80,M30&gt;=80),"可","不可"))</f>
        <v/>
      </c>
      <c r="O29" s="95">
        <f>'17か月目'!O29+D29</f>
        <v>0</v>
      </c>
      <c r="P29" s="32" t="str">
        <f>IF($B29="","",'17か月目'!P29+E29)</f>
        <v/>
      </c>
      <c r="Q29" s="76" t="str">
        <f t="shared" ref="Q29" si="74">IF(B29="","",IF(O29-(K29-P29)=0,0,ROUNDDOWN(((O29-K29)/(O29-P29)*100),3)))</f>
        <v/>
      </c>
      <c r="R29" s="138" t="str">
        <f t="shared" ref="R29" si="75">IF(B29="","",IF(Q29+Q30=0,0,ROUNDDOWN((((O29-K29)+(O30-K30))/((O29-P29)+(O30-P30))*100),3)))</f>
        <v/>
      </c>
      <c r="S29" s="118"/>
      <c r="T29" s="119"/>
      <c r="U29" s="120"/>
    </row>
    <row r="30" spans="1:21" ht="9.9499999999999993" customHeight="1" x14ac:dyDescent="0.15">
      <c r="A30" s="143"/>
      <c r="B30" s="178"/>
      <c r="C30" s="18" t="s">
        <v>13</v>
      </c>
      <c r="D30" s="48">
        <f>IF(B29="",0,D$14)</f>
        <v>0</v>
      </c>
      <c r="E30" s="41"/>
      <c r="F30" s="33" t="str">
        <f t="shared" ref="F30" si="76">IF($B29="","",(D30-(E30+G30+H30)))</f>
        <v/>
      </c>
      <c r="G30" s="41"/>
      <c r="H30" s="41"/>
      <c r="I30" s="77" t="str">
        <f t="shared" ref="I30" si="77">IF(B29="","",IF((D30-E30)=0,0,ROUNDDOWN(((F30/D30)*100),3)))</f>
        <v/>
      </c>
      <c r="J30" s="94" t="str">
        <f>'１か月目'!J30</f>
        <v/>
      </c>
      <c r="K30" s="33" t="str">
        <f>IF($B29="","",'17か月目'!K30+(E30+G30+H30))</f>
        <v/>
      </c>
      <c r="L30" s="33" t="str">
        <f>IF($B29="","",'17か月目'!L30-D30)</f>
        <v/>
      </c>
      <c r="M30" s="86" t="str">
        <f t="shared" ref="M30" si="78">IF(B29="","",IF((J30-K30)=0,0,ROUNDDOWN((((O30-K30)/J30)*100),3)))</f>
        <v/>
      </c>
      <c r="N30" s="117"/>
      <c r="O30" s="94">
        <f>'17か月目'!O30+D30</f>
        <v>0</v>
      </c>
      <c r="P30" s="33" t="str">
        <f>IF($B29="","",'17か月目'!P30+E30)</f>
        <v/>
      </c>
      <c r="Q30" s="77" t="str">
        <f t="shared" ref="Q30" si="79">IF(B29="","",IF(O30-(K30-P30)=0,0,ROUNDDOWN(((O30-K30)/(O30-P30)*100),3)))</f>
        <v/>
      </c>
      <c r="R30" s="139"/>
      <c r="S30" s="121"/>
      <c r="T30" s="122"/>
      <c r="U30" s="123"/>
    </row>
    <row r="31" spans="1:21" ht="9.9499999999999993" customHeight="1" x14ac:dyDescent="0.15">
      <c r="A31" s="142">
        <v>10</v>
      </c>
      <c r="B31" s="177" t="str">
        <f>IF('１か月目'!B31=0,"",'１か月目'!B31)</f>
        <v/>
      </c>
      <c r="C31" s="20" t="s">
        <v>12</v>
      </c>
      <c r="D31" s="42">
        <f>IF(B31="",0,D$13)</f>
        <v>0</v>
      </c>
      <c r="E31" s="43"/>
      <c r="F31" s="34" t="str">
        <f t="shared" ref="F31" si="80">IF($B31="","",(D31-(E31+G31+H31)))</f>
        <v/>
      </c>
      <c r="G31" s="43"/>
      <c r="H31" s="43"/>
      <c r="I31" s="79" t="str">
        <f t="shared" ref="I31" si="81">IF(B31="","",IF((D31-E31)=0,0,ROUNDDOWN(((F31/D31)*100),3)))</f>
        <v/>
      </c>
      <c r="J31" s="95" t="str">
        <f>'１か月目'!J31</f>
        <v/>
      </c>
      <c r="K31" s="32" t="str">
        <f>IF($B31="","",'17か月目'!K31+(E31+G31+H31))</f>
        <v/>
      </c>
      <c r="L31" s="32" t="str">
        <f>IF($B31="","",'17か月目'!L31-D31)</f>
        <v/>
      </c>
      <c r="M31" s="85" t="str">
        <f t="shared" ref="M31" si="82">IF(B31="","",IF((J31-K31)=0,0,ROUNDDOWN((((O31-K31)/J31)*100),3)))</f>
        <v/>
      </c>
      <c r="N31" s="116" t="str">
        <f t="shared" ref="N31" si="83">IF(B31="","",IF(AND(M31&gt;=80,M32&gt;=80),"可","不可"))</f>
        <v/>
      </c>
      <c r="O31" s="95">
        <f>'17か月目'!O31+D31</f>
        <v>0</v>
      </c>
      <c r="P31" s="32" t="str">
        <f>IF($B31="","",'17か月目'!P31+E31)</f>
        <v/>
      </c>
      <c r="Q31" s="76" t="str">
        <f t="shared" ref="Q31" si="84">IF(B31="","",IF(O31-(K31-P31)=0,0,ROUNDDOWN(((O31-K31)/(O31-P31)*100),3)))</f>
        <v/>
      </c>
      <c r="R31" s="138" t="str">
        <f t="shared" ref="R31" si="85">IF(B31="","",IF(Q31+Q32=0,0,ROUNDDOWN((((O31-K31)+(O32-K32))/((O31-P31)+(O32-P32))*100),3)))</f>
        <v/>
      </c>
      <c r="S31" s="118"/>
      <c r="T31" s="119"/>
      <c r="U31" s="120"/>
    </row>
    <row r="32" spans="1:21" ht="9.9499999999999993" customHeight="1" x14ac:dyDescent="0.15">
      <c r="A32" s="143"/>
      <c r="B32" s="178"/>
      <c r="C32" s="109" t="s">
        <v>13</v>
      </c>
      <c r="D32" s="44">
        <f>IF(B31="",0,D$14)</f>
        <v>0</v>
      </c>
      <c r="E32" s="45"/>
      <c r="F32" s="35" t="str">
        <f t="shared" ref="F32" si="86">IF($B31="","",(D32-(E32+G32+H32)))</f>
        <v/>
      </c>
      <c r="G32" s="45"/>
      <c r="H32" s="45"/>
      <c r="I32" s="80" t="str">
        <f t="shared" ref="I32" si="87">IF(B31="","",IF((D32-E32)=0,0,ROUNDDOWN(((F32/D32)*100),3)))</f>
        <v/>
      </c>
      <c r="J32" s="94" t="str">
        <f>'１か月目'!J32</f>
        <v/>
      </c>
      <c r="K32" s="33" t="str">
        <f>IF($B31="","",'17か月目'!K32+(E32+G32+H32))</f>
        <v/>
      </c>
      <c r="L32" s="33" t="str">
        <f>IF($B31="","",'17か月目'!L32-D32)</f>
        <v/>
      </c>
      <c r="M32" s="87" t="str">
        <f t="shared" ref="M32" si="88">IF(B31="","",IF((J32-K32)=0,0,ROUNDDOWN((((O32-K32)/J32)*100),3)))</f>
        <v/>
      </c>
      <c r="N32" s="117"/>
      <c r="O32" s="94">
        <f>'17か月目'!O32+D32</f>
        <v>0</v>
      </c>
      <c r="P32" s="33" t="str">
        <f>IF($B31="","",'17か月目'!P32+E32)</f>
        <v/>
      </c>
      <c r="Q32" s="77" t="str">
        <f t="shared" ref="Q32" si="89">IF(B31="","",IF(O32-(K32-P32)=0,0,ROUNDDOWN(((O32-K32)/(O32-P32)*100),3)))</f>
        <v/>
      </c>
      <c r="R32" s="139"/>
      <c r="S32" s="121"/>
      <c r="T32" s="122"/>
      <c r="U32" s="123"/>
    </row>
    <row r="33" spans="1:21" ht="9.9499999999999993" customHeight="1" x14ac:dyDescent="0.15">
      <c r="A33" s="142">
        <v>11</v>
      </c>
      <c r="B33" s="177" t="str">
        <f>IF('１か月目'!B33=0,"",'１か月目'!B33)</f>
        <v/>
      </c>
      <c r="C33" s="108" t="s">
        <v>12</v>
      </c>
      <c r="D33" s="46">
        <f>IF(B33="",0,D$13)</f>
        <v>0</v>
      </c>
      <c r="E33" s="47"/>
      <c r="F33" s="36" t="str">
        <f t="shared" ref="F33" si="90">IF($B33="","",(D33-(E33+G33+H33)))</f>
        <v/>
      </c>
      <c r="G33" s="47"/>
      <c r="H33" s="47"/>
      <c r="I33" s="81" t="str">
        <f t="shared" ref="I33" si="91">IF(B33="","",IF((D33-E33)=0,0,ROUNDDOWN(((F33/D33)*100),3)))</f>
        <v/>
      </c>
      <c r="J33" s="95" t="str">
        <f>'１か月目'!J33</f>
        <v/>
      </c>
      <c r="K33" s="32" t="str">
        <f>IF($B33="","",'17か月目'!K33+(E33+G33+H33))</f>
        <v/>
      </c>
      <c r="L33" s="32" t="str">
        <f>IF($B33="","",'17か月目'!L33-D33)</f>
        <v/>
      </c>
      <c r="M33" s="88" t="str">
        <f t="shared" ref="M33" si="92">IF(B33="","",IF((J33-K33)=0,0,ROUNDDOWN((((O33-K33)/J33)*100),3)))</f>
        <v/>
      </c>
      <c r="N33" s="116" t="str">
        <f t="shared" ref="N33" si="93">IF(B33="","",IF(AND(M33&gt;=80,M34&gt;=80),"可","不可"))</f>
        <v/>
      </c>
      <c r="O33" s="95">
        <f>'17か月目'!O33+D33</f>
        <v>0</v>
      </c>
      <c r="P33" s="32" t="str">
        <f>IF($B33="","",'17か月目'!P33+E33)</f>
        <v/>
      </c>
      <c r="Q33" s="76" t="str">
        <f t="shared" ref="Q33" si="94">IF(B33="","",IF(O33-(K33-P33)=0,0,ROUNDDOWN(((O33-K33)/(O33-P33)*100),3)))</f>
        <v/>
      </c>
      <c r="R33" s="138" t="str">
        <f t="shared" ref="R33" si="95">IF(B33="","",IF(Q33+Q34=0,0,ROUNDDOWN((((O33-K33)+(O34-K34))/((O33-P33)+(O34-P34))*100),3)))</f>
        <v/>
      </c>
      <c r="S33" s="118"/>
      <c r="T33" s="119"/>
      <c r="U33" s="120"/>
    </row>
    <row r="34" spans="1:21" ht="9.9499999999999993" customHeight="1" x14ac:dyDescent="0.15">
      <c r="A34" s="143"/>
      <c r="B34" s="178"/>
      <c r="C34" s="18" t="s">
        <v>13</v>
      </c>
      <c r="D34" s="48">
        <f>IF(B33="",0,D$14)</f>
        <v>0</v>
      </c>
      <c r="E34" s="41"/>
      <c r="F34" s="33" t="str">
        <f t="shared" ref="F34" si="96">IF($B33="","",(D34-(E34+G34+H34)))</f>
        <v/>
      </c>
      <c r="G34" s="41"/>
      <c r="H34" s="41"/>
      <c r="I34" s="77" t="str">
        <f t="shared" ref="I34" si="97">IF(B33="","",IF((D34-E34)=0,0,ROUNDDOWN(((F34/D34)*100),3)))</f>
        <v/>
      </c>
      <c r="J34" s="94" t="str">
        <f>'１か月目'!J34</f>
        <v/>
      </c>
      <c r="K34" s="33" t="str">
        <f>IF($B33="","",'17か月目'!K34+(E34+G34+H34))</f>
        <v/>
      </c>
      <c r="L34" s="33" t="str">
        <f>IF($B33="","",'17か月目'!L34-D34)</f>
        <v/>
      </c>
      <c r="M34" s="86" t="str">
        <f t="shared" ref="M34" si="98">IF(B33="","",IF((J34-K34)=0,0,ROUNDDOWN((((O34-K34)/J34)*100),3)))</f>
        <v/>
      </c>
      <c r="N34" s="117"/>
      <c r="O34" s="94">
        <f>'17か月目'!O34+D34</f>
        <v>0</v>
      </c>
      <c r="P34" s="33" t="str">
        <f>IF($B33="","",'17か月目'!P34+E34)</f>
        <v/>
      </c>
      <c r="Q34" s="77" t="str">
        <f t="shared" ref="Q34" si="99">IF(B33="","",IF(O34-(K34-P34)=0,0,ROUNDDOWN(((O34-K34)/(O34-P34)*100),3)))</f>
        <v/>
      </c>
      <c r="R34" s="139"/>
      <c r="S34" s="121"/>
      <c r="T34" s="122"/>
      <c r="U34" s="123"/>
    </row>
    <row r="35" spans="1:21" ht="9.9499999999999993" customHeight="1" x14ac:dyDescent="0.15">
      <c r="A35" s="142">
        <v>12</v>
      </c>
      <c r="B35" s="177" t="str">
        <f>IF('１か月目'!B35=0,"",'１か月目'!B35)</f>
        <v/>
      </c>
      <c r="C35" s="20" t="s">
        <v>12</v>
      </c>
      <c r="D35" s="42">
        <f>IF(B35="",0,D$13)</f>
        <v>0</v>
      </c>
      <c r="E35" s="43"/>
      <c r="F35" s="34" t="str">
        <f t="shared" ref="F35" si="100">IF($B35="","",(D35-(E35+G35+H35)))</f>
        <v/>
      </c>
      <c r="G35" s="43"/>
      <c r="H35" s="43"/>
      <c r="I35" s="79" t="str">
        <f t="shared" ref="I35" si="101">IF(B35="","",IF((D35-E35)=0,0,ROUNDDOWN(((F35/D35)*100),3)))</f>
        <v/>
      </c>
      <c r="J35" s="95" t="str">
        <f>'１か月目'!J35</f>
        <v/>
      </c>
      <c r="K35" s="32" t="str">
        <f>IF($B35="","",'17か月目'!K35+(E35+G35+H35))</f>
        <v/>
      </c>
      <c r="L35" s="32" t="str">
        <f>IF($B35="","",'17か月目'!L35-D35)</f>
        <v/>
      </c>
      <c r="M35" s="85" t="str">
        <f t="shared" ref="M35" si="102">IF(B35="","",IF((J35-K35)=0,0,ROUNDDOWN((((O35-K35)/J35)*100),3)))</f>
        <v/>
      </c>
      <c r="N35" s="116" t="str">
        <f t="shared" ref="N35" si="103">IF(B35="","",IF(AND(M35&gt;=80,M36&gt;=80),"可","不可"))</f>
        <v/>
      </c>
      <c r="O35" s="95">
        <f>'17か月目'!O35+D35</f>
        <v>0</v>
      </c>
      <c r="P35" s="32" t="str">
        <f>IF($B35="","",'17か月目'!P35+E35)</f>
        <v/>
      </c>
      <c r="Q35" s="76" t="str">
        <f t="shared" ref="Q35" si="104">IF(B35="","",IF(O35-(K35-P35)=0,0,ROUNDDOWN(((O35-K35)/(O35-P35)*100),3)))</f>
        <v/>
      </c>
      <c r="R35" s="138" t="str">
        <f t="shared" ref="R35" si="105">IF(B35="","",IF(Q35+Q36=0,0,ROUNDDOWN((((O35-K35)+(O36-K36))/((O35-P35)+(O36-P36))*100),3)))</f>
        <v/>
      </c>
      <c r="S35" s="118"/>
      <c r="T35" s="119"/>
      <c r="U35" s="120"/>
    </row>
    <row r="36" spans="1:21" ht="9.9499999999999993" customHeight="1" x14ac:dyDescent="0.15">
      <c r="A36" s="143"/>
      <c r="B36" s="178"/>
      <c r="C36" s="109" t="s">
        <v>13</v>
      </c>
      <c r="D36" s="44">
        <f>IF(B35="",0,D$14)</f>
        <v>0</v>
      </c>
      <c r="E36" s="45"/>
      <c r="F36" s="35" t="str">
        <f t="shared" ref="F36" si="106">IF($B35="","",(D36-(E36+G36+H36)))</f>
        <v/>
      </c>
      <c r="G36" s="45"/>
      <c r="H36" s="45"/>
      <c r="I36" s="80" t="str">
        <f t="shared" ref="I36" si="107">IF(B35="","",IF((D36-E36)=0,0,ROUNDDOWN(((F36/D36)*100),3)))</f>
        <v/>
      </c>
      <c r="J36" s="94" t="str">
        <f>'１か月目'!J36</f>
        <v/>
      </c>
      <c r="K36" s="33" t="str">
        <f>IF($B35="","",'17か月目'!K36+(E36+G36+H36))</f>
        <v/>
      </c>
      <c r="L36" s="33" t="str">
        <f>IF($B35="","",'17か月目'!L36-D36)</f>
        <v/>
      </c>
      <c r="M36" s="87" t="str">
        <f t="shared" ref="M36" si="108">IF(B35="","",IF((J36-K36)=0,0,ROUNDDOWN((((O36-K36)/J36)*100),3)))</f>
        <v/>
      </c>
      <c r="N36" s="117"/>
      <c r="O36" s="94">
        <f>'17か月目'!O36+D36</f>
        <v>0</v>
      </c>
      <c r="P36" s="33" t="str">
        <f>IF($B35="","",'17か月目'!P36+E36)</f>
        <v/>
      </c>
      <c r="Q36" s="77" t="str">
        <f t="shared" ref="Q36" si="109">IF(B35="","",IF(O36-(K36-P36)=0,0,ROUNDDOWN(((O36-K36)/(O36-P36)*100),3)))</f>
        <v/>
      </c>
      <c r="R36" s="139"/>
      <c r="S36" s="121"/>
      <c r="T36" s="122"/>
      <c r="U36" s="123"/>
    </row>
    <row r="37" spans="1:21" ht="9.9499999999999993" customHeight="1" x14ac:dyDescent="0.15">
      <c r="A37" s="142">
        <v>13</v>
      </c>
      <c r="B37" s="177" t="str">
        <f>IF('１か月目'!B37=0,"",'１か月目'!B37)</f>
        <v/>
      </c>
      <c r="C37" s="108" t="s">
        <v>12</v>
      </c>
      <c r="D37" s="46">
        <f>IF(B37="",0,D$13)</f>
        <v>0</v>
      </c>
      <c r="E37" s="47"/>
      <c r="F37" s="36" t="str">
        <f t="shared" ref="F37" si="110">IF($B37="","",(D37-(E37+G37+H37)))</f>
        <v/>
      </c>
      <c r="G37" s="47"/>
      <c r="H37" s="47"/>
      <c r="I37" s="81" t="str">
        <f t="shared" ref="I37" si="111">IF(B37="","",IF((D37-E37)=0,0,ROUNDDOWN(((F37/D37)*100),3)))</f>
        <v/>
      </c>
      <c r="J37" s="95" t="str">
        <f>'１か月目'!J37</f>
        <v/>
      </c>
      <c r="K37" s="32" t="str">
        <f>IF($B37="","",'17か月目'!K37+(E37+G37+H37))</f>
        <v/>
      </c>
      <c r="L37" s="32" t="str">
        <f>IF($B37="","",'17か月目'!L37-D37)</f>
        <v/>
      </c>
      <c r="M37" s="88" t="str">
        <f t="shared" ref="M37" si="112">IF(B37="","",IF((J37-K37)=0,0,ROUNDDOWN((((O37-K37)/J37)*100),3)))</f>
        <v/>
      </c>
      <c r="N37" s="116" t="str">
        <f t="shared" ref="N37" si="113">IF(B37="","",IF(AND(M37&gt;=80,M38&gt;=80),"可","不可"))</f>
        <v/>
      </c>
      <c r="O37" s="95">
        <f>'17か月目'!O37+D37</f>
        <v>0</v>
      </c>
      <c r="P37" s="32" t="str">
        <f>IF($B37="","",'17か月目'!P37+E37)</f>
        <v/>
      </c>
      <c r="Q37" s="76" t="str">
        <f t="shared" ref="Q37" si="114">IF(B37="","",IF(O37-(K37-P37)=0,0,ROUNDDOWN(((O37-K37)/(O37-P37)*100),3)))</f>
        <v/>
      </c>
      <c r="R37" s="138" t="str">
        <f t="shared" ref="R37" si="115">IF(B37="","",IF(Q37+Q38=0,0,ROUNDDOWN((((O37-K37)+(O38-K38))/((O37-P37)+(O38-P38))*100),3)))</f>
        <v/>
      </c>
      <c r="S37" s="118"/>
      <c r="T37" s="119"/>
      <c r="U37" s="120"/>
    </row>
    <row r="38" spans="1:21" ht="9.9499999999999993" customHeight="1" x14ac:dyDescent="0.15">
      <c r="A38" s="143"/>
      <c r="B38" s="178"/>
      <c r="C38" s="18" t="s">
        <v>13</v>
      </c>
      <c r="D38" s="48">
        <f>IF(B37="",0,D$14)</f>
        <v>0</v>
      </c>
      <c r="E38" s="41"/>
      <c r="F38" s="33" t="str">
        <f t="shared" ref="F38" si="116">IF($B37="","",(D38-(E38+G38+H38)))</f>
        <v/>
      </c>
      <c r="G38" s="41"/>
      <c r="H38" s="41"/>
      <c r="I38" s="77" t="str">
        <f t="shared" ref="I38" si="117">IF(B37="","",IF((D38-E38)=0,0,ROUNDDOWN(((F38/D38)*100),3)))</f>
        <v/>
      </c>
      <c r="J38" s="94" t="str">
        <f>'１か月目'!J38</f>
        <v/>
      </c>
      <c r="K38" s="33" t="str">
        <f>IF($B37="","",'17か月目'!K38+(E38+G38+H38))</f>
        <v/>
      </c>
      <c r="L38" s="33" t="str">
        <f>IF($B37="","",'17か月目'!L38-D38)</f>
        <v/>
      </c>
      <c r="M38" s="86" t="str">
        <f t="shared" ref="M38" si="118">IF(B37="","",IF((J38-K38)=0,0,ROUNDDOWN((((O38-K38)/J38)*100),3)))</f>
        <v/>
      </c>
      <c r="N38" s="117"/>
      <c r="O38" s="94">
        <f>'17か月目'!O38+D38</f>
        <v>0</v>
      </c>
      <c r="P38" s="33" t="str">
        <f>IF($B37="","",'17か月目'!P38+E38)</f>
        <v/>
      </c>
      <c r="Q38" s="77" t="str">
        <f t="shared" ref="Q38" si="119">IF(B37="","",IF(O38-(K38-P38)=0,0,ROUNDDOWN(((O38-K38)/(O38-P38)*100),3)))</f>
        <v/>
      </c>
      <c r="R38" s="139"/>
      <c r="S38" s="121"/>
      <c r="T38" s="122"/>
      <c r="U38" s="123"/>
    </row>
    <row r="39" spans="1:21" ht="9.9499999999999993" customHeight="1" x14ac:dyDescent="0.15">
      <c r="A39" s="142">
        <v>14</v>
      </c>
      <c r="B39" s="177" t="str">
        <f>IF('１か月目'!B39=0,"",'１か月目'!B39)</f>
        <v/>
      </c>
      <c r="C39" s="20" t="s">
        <v>12</v>
      </c>
      <c r="D39" s="42">
        <f>IF(B39="",0,D$13)</f>
        <v>0</v>
      </c>
      <c r="E39" s="43"/>
      <c r="F39" s="34" t="str">
        <f t="shared" ref="F39" si="120">IF($B39="","",(D39-(E39+G39+H39)))</f>
        <v/>
      </c>
      <c r="G39" s="43"/>
      <c r="H39" s="43"/>
      <c r="I39" s="79" t="str">
        <f t="shared" ref="I39" si="121">IF(B39="","",IF((D39-E39)=0,0,ROUNDDOWN(((F39/D39)*100),3)))</f>
        <v/>
      </c>
      <c r="J39" s="95" t="str">
        <f>'１か月目'!J39</f>
        <v/>
      </c>
      <c r="K39" s="32" t="str">
        <f>IF($B39="","",'17か月目'!K39+(E39+G39+H39))</f>
        <v/>
      </c>
      <c r="L39" s="32" t="str">
        <f>IF($B39="","",'17か月目'!L39-D39)</f>
        <v/>
      </c>
      <c r="M39" s="85" t="str">
        <f t="shared" ref="M39" si="122">IF(B39="","",IF((J39-K39)=0,0,ROUNDDOWN((((O39-K39)/J39)*100),3)))</f>
        <v/>
      </c>
      <c r="N39" s="116" t="str">
        <f t="shared" ref="N39" si="123">IF(B39="","",IF(AND(M39&gt;=80,M40&gt;=80),"可","不可"))</f>
        <v/>
      </c>
      <c r="O39" s="95">
        <f>'17か月目'!O39+D39</f>
        <v>0</v>
      </c>
      <c r="P39" s="32" t="str">
        <f>IF($B39="","",'17か月目'!P39+E39)</f>
        <v/>
      </c>
      <c r="Q39" s="76" t="str">
        <f t="shared" ref="Q39" si="124">IF(B39="","",IF(O39-(K39-P39)=0,0,ROUNDDOWN(((O39-K39)/(O39-P39)*100),3)))</f>
        <v/>
      </c>
      <c r="R39" s="138" t="str">
        <f t="shared" ref="R39" si="125">IF(B39="","",IF(Q39+Q40=0,0,ROUNDDOWN((((O39-K39)+(O40-K40))/((O39-P39)+(O40-P40))*100),3)))</f>
        <v/>
      </c>
      <c r="S39" s="118"/>
      <c r="T39" s="119"/>
      <c r="U39" s="120"/>
    </row>
    <row r="40" spans="1:21" ht="9.9499999999999993" customHeight="1" x14ac:dyDescent="0.15">
      <c r="A40" s="143"/>
      <c r="B40" s="178"/>
      <c r="C40" s="109" t="s">
        <v>13</v>
      </c>
      <c r="D40" s="44">
        <f>IF(B39="",0,D$14)</f>
        <v>0</v>
      </c>
      <c r="E40" s="45"/>
      <c r="F40" s="35" t="str">
        <f t="shared" ref="F40" si="126">IF($B39="","",(D40-(E40+G40+H40)))</f>
        <v/>
      </c>
      <c r="G40" s="45"/>
      <c r="H40" s="45"/>
      <c r="I40" s="80" t="str">
        <f t="shared" ref="I40" si="127">IF(B39="","",IF((D40-E40)=0,0,ROUNDDOWN(((F40/D40)*100),3)))</f>
        <v/>
      </c>
      <c r="J40" s="94" t="str">
        <f>'１か月目'!J40</f>
        <v/>
      </c>
      <c r="K40" s="33" t="str">
        <f>IF($B39="","",'17か月目'!K40+(E40+G40+H40))</f>
        <v/>
      </c>
      <c r="L40" s="33" t="str">
        <f>IF($B39="","",'17か月目'!L40-D40)</f>
        <v/>
      </c>
      <c r="M40" s="87" t="str">
        <f t="shared" ref="M40" si="128">IF(B39="","",IF((J40-K40)=0,0,ROUNDDOWN((((O40-K40)/J40)*100),3)))</f>
        <v/>
      </c>
      <c r="N40" s="117"/>
      <c r="O40" s="94">
        <f>'17か月目'!O40+D40</f>
        <v>0</v>
      </c>
      <c r="P40" s="33" t="str">
        <f>IF($B39="","",'17か月目'!P40+E40)</f>
        <v/>
      </c>
      <c r="Q40" s="77" t="str">
        <f t="shared" ref="Q40" si="129">IF(B39="","",IF(O40-(K40-P40)=0,0,ROUNDDOWN(((O40-K40)/(O40-P40)*100),3)))</f>
        <v/>
      </c>
      <c r="R40" s="139"/>
      <c r="S40" s="121"/>
      <c r="T40" s="122"/>
      <c r="U40" s="123"/>
    </row>
    <row r="41" spans="1:21" ht="9.9499999999999993" customHeight="1" x14ac:dyDescent="0.15">
      <c r="A41" s="142">
        <v>15</v>
      </c>
      <c r="B41" s="177" t="str">
        <f>IF('１か月目'!B41=0,"",'１か月目'!B41)</f>
        <v/>
      </c>
      <c r="C41" s="20" t="s">
        <v>12</v>
      </c>
      <c r="D41" s="46">
        <f>IF(B41="",0,D$13)</f>
        <v>0</v>
      </c>
      <c r="E41" s="47"/>
      <c r="F41" s="36" t="str">
        <f t="shared" ref="F41" si="130">IF($B41="","",(D41-(E41+G41+H41)))</f>
        <v/>
      </c>
      <c r="G41" s="47"/>
      <c r="H41" s="47"/>
      <c r="I41" s="81" t="str">
        <f t="shared" ref="I41" si="131">IF(B41="","",IF((D41-E41)=0,0,ROUNDDOWN(((F41/D41)*100),3)))</f>
        <v/>
      </c>
      <c r="J41" s="95" t="str">
        <f>'１か月目'!J41</f>
        <v/>
      </c>
      <c r="K41" s="32" t="str">
        <f>IF($B41="","",'17か月目'!K41+(E41+G41+H41))</f>
        <v/>
      </c>
      <c r="L41" s="32" t="str">
        <f>IF($B41="","",'17か月目'!L41-D41)</f>
        <v/>
      </c>
      <c r="M41" s="88" t="str">
        <f t="shared" ref="M41" si="132">IF(B41="","",IF((J41-K41)=0,0,ROUNDDOWN((((O41-K41)/J41)*100),3)))</f>
        <v/>
      </c>
      <c r="N41" s="116" t="str">
        <f t="shared" ref="N41" si="133">IF(B41="","",IF(AND(M41&gt;=80,M42&gt;=80),"可","不可"))</f>
        <v/>
      </c>
      <c r="O41" s="95">
        <f>'17か月目'!O41+D41</f>
        <v>0</v>
      </c>
      <c r="P41" s="32" t="str">
        <f>IF($B41="","",'17か月目'!P41+E41)</f>
        <v/>
      </c>
      <c r="Q41" s="76" t="str">
        <f t="shared" ref="Q41" si="134">IF(B41="","",IF(O41-(K41-P41)=0,0,ROUNDDOWN(((O41-K41)/(O41-P41)*100),3)))</f>
        <v/>
      </c>
      <c r="R41" s="138" t="str">
        <f t="shared" ref="R41" si="135">IF(B41="","",IF(Q41+Q42=0,0,ROUNDDOWN((((O41-K41)+(O42-K42))/((O41-P41)+(O42-P42))*100),3)))</f>
        <v/>
      </c>
      <c r="S41" s="118"/>
      <c r="T41" s="119"/>
      <c r="U41" s="120"/>
    </row>
    <row r="42" spans="1:21" ht="9.9499999999999993" customHeight="1" x14ac:dyDescent="0.15">
      <c r="A42" s="143"/>
      <c r="B42" s="178"/>
      <c r="C42" s="109" t="s">
        <v>13</v>
      </c>
      <c r="D42" s="48">
        <f>IF(B41="",0,D$14)</f>
        <v>0</v>
      </c>
      <c r="E42" s="41"/>
      <c r="F42" s="33" t="str">
        <f t="shared" ref="F42" si="136">IF($B41="","",(D42-(E42+G42+H42)))</f>
        <v/>
      </c>
      <c r="G42" s="41"/>
      <c r="H42" s="41"/>
      <c r="I42" s="77" t="str">
        <f t="shared" ref="I42" si="137">IF(B41="","",IF((D42-E42)=0,0,ROUNDDOWN(((F42/D42)*100),3)))</f>
        <v/>
      </c>
      <c r="J42" s="94" t="str">
        <f>'１か月目'!J42</f>
        <v/>
      </c>
      <c r="K42" s="33" t="str">
        <f>IF($B41="","",'17か月目'!K42+(E42+G42+H42))</f>
        <v/>
      </c>
      <c r="L42" s="33" t="str">
        <f>IF($B41="","",'17か月目'!L42-D42)</f>
        <v/>
      </c>
      <c r="M42" s="86" t="str">
        <f t="shared" ref="M42" si="138">IF(B41="","",IF((J42-K42)=0,0,ROUNDDOWN((((O42-K42)/J42)*100),3)))</f>
        <v/>
      </c>
      <c r="N42" s="117"/>
      <c r="O42" s="94">
        <f>'17か月目'!O42+D42</f>
        <v>0</v>
      </c>
      <c r="P42" s="33" t="str">
        <f>IF($B41="","",'17か月目'!P42+E42)</f>
        <v/>
      </c>
      <c r="Q42" s="77" t="str">
        <f t="shared" ref="Q42" si="139">IF(B41="","",IF(O42-(K42-P42)=0,0,ROUNDDOWN(((O42-K42)/(O42-P42)*100),3)))</f>
        <v/>
      </c>
      <c r="R42" s="139"/>
      <c r="S42" s="121"/>
      <c r="T42" s="122"/>
      <c r="U42" s="123"/>
    </row>
    <row r="43" spans="1:21" ht="9.9499999999999993" customHeight="1" x14ac:dyDescent="0.15">
      <c r="A43" s="142">
        <v>16</v>
      </c>
      <c r="B43" s="184" t="str">
        <f>IF('１か月目'!B43=0,"",'１か月目'!B43)</f>
        <v/>
      </c>
      <c r="C43" s="21" t="s">
        <v>12</v>
      </c>
      <c r="D43" s="49">
        <f>IF(B43="",0,D$13)</f>
        <v>0</v>
      </c>
      <c r="E43" s="50"/>
      <c r="F43" s="37" t="str">
        <f t="shared" ref="F43" si="140">IF($B43="","",(D43-(E43+G43+H43)))</f>
        <v/>
      </c>
      <c r="G43" s="50"/>
      <c r="H43" s="50"/>
      <c r="I43" s="82" t="str">
        <f t="shared" ref="I43" si="141">IF(B43="","",IF((D43-E43)=0,0,ROUNDDOWN(((F43/D43)*100),3)))</f>
        <v/>
      </c>
      <c r="J43" s="95" t="str">
        <f>'１か月目'!J43</f>
        <v/>
      </c>
      <c r="K43" s="32" t="str">
        <f>IF($B43="","",'17か月目'!K43+(E43+G43+H43))</f>
        <v/>
      </c>
      <c r="L43" s="32" t="str">
        <f>IF($B43="","",'17か月目'!L43-D43)</f>
        <v/>
      </c>
      <c r="M43" s="89" t="str">
        <f t="shared" ref="M43" si="142">IF(B43="","",IF((J43-K43)=0,0,ROUNDDOWN((((O43-K43)/J43)*100),3)))</f>
        <v/>
      </c>
      <c r="N43" s="163" t="str">
        <f t="shared" ref="N43" si="143">IF(B43="","",IF(AND(M43&gt;=80,M44&gt;=80),"可","不可"))</f>
        <v/>
      </c>
      <c r="O43" s="95">
        <f>'17か月目'!O43+D43</f>
        <v>0</v>
      </c>
      <c r="P43" s="32" t="str">
        <f>IF($B43="","",'17か月目'!P43+E43)</f>
        <v/>
      </c>
      <c r="Q43" s="76" t="str">
        <f t="shared" ref="Q43" si="144">IF(B43="","",IF(O43-(K43-P43)=0,0,ROUNDDOWN(((O43-K43)/(O43-P43)*100),3)))</f>
        <v/>
      </c>
      <c r="R43" s="138" t="str">
        <f t="shared" ref="R43" si="145">IF(B43="","",IF(Q43+Q44=0,0,ROUNDDOWN((((O43-K43)+(O44-K44))/((O43-P43)+(O44-P44))*100),3)))</f>
        <v/>
      </c>
      <c r="S43" s="164"/>
      <c r="T43" s="165"/>
      <c r="U43" s="166"/>
    </row>
    <row r="44" spans="1:21" ht="9.9499999999999993" customHeight="1" x14ac:dyDescent="0.15">
      <c r="A44" s="143"/>
      <c r="B44" s="178"/>
      <c r="C44" s="109" t="s">
        <v>13</v>
      </c>
      <c r="D44" s="44">
        <f>IF(B43="",0,D$14)</f>
        <v>0</v>
      </c>
      <c r="E44" s="45"/>
      <c r="F44" s="35" t="str">
        <f t="shared" ref="F44" si="146">IF($B43="","",(D44-(E44+G44+H44)))</f>
        <v/>
      </c>
      <c r="G44" s="45"/>
      <c r="H44" s="45"/>
      <c r="I44" s="80" t="str">
        <f t="shared" ref="I44" si="147">IF(B43="","",IF((D44-E44)=0,0,ROUNDDOWN(((F44/D44)*100),3)))</f>
        <v/>
      </c>
      <c r="J44" s="94" t="str">
        <f>'１か月目'!J44</f>
        <v/>
      </c>
      <c r="K44" s="33" t="str">
        <f>IF($B43="","",'17か月目'!K44+(E44+G44+H44))</f>
        <v/>
      </c>
      <c r="L44" s="33" t="str">
        <f>IF($B43="","",'17か月目'!L44-D44)</f>
        <v/>
      </c>
      <c r="M44" s="87" t="str">
        <f t="shared" ref="M44" si="148">IF(B43="","",IF((J44-K44)=0,0,ROUNDDOWN((((O44-K44)/J44)*100),3)))</f>
        <v/>
      </c>
      <c r="N44" s="117"/>
      <c r="O44" s="94">
        <f>'17か月目'!O44+D44</f>
        <v>0</v>
      </c>
      <c r="P44" s="33" t="str">
        <f>IF($B43="","",'17か月目'!P44+E44)</f>
        <v/>
      </c>
      <c r="Q44" s="77" t="str">
        <f t="shared" ref="Q44" si="149">IF(B43="","",IF(O44-(K44-P44)=0,0,ROUNDDOWN(((O44-K44)/(O44-P44)*100),3)))</f>
        <v/>
      </c>
      <c r="R44" s="139"/>
      <c r="S44" s="121"/>
      <c r="T44" s="122"/>
      <c r="U44" s="123"/>
    </row>
    <row r="45" spans="1:21" ht="9.9499999999999993" customHeight="1" x14ac:dyDescent="0.15">
      <c r="A45" s="142">
        <v>17</v>
      </c>
      <c r="B45" s="177" t="str">
        <f>IF('１か月目'!B45=0,"",'１か月目'!B45)</f>
        <v/>
      </c>
      <c r="C45" s="108" t="s">
        <v>12</v>
      </c>
      <c r="D45" s="46">
        <f>IF(B45="",0,D$13)</f>
        <v>0</v>
      </c>
      <c r="E45" s="47"/>
      <c r="F45" s="36" t="str">
        <f t="shared" ref="F45" si="150">IF($B45="","",(D45-(E45+G45+H45)))</f>
        <v/>
      </c>
      <c r="G45" s="47"/>
      <c r="H45" s="47"/>
      <c r="I45" s="81" t="str">
        <f t="shared" ref="I45" si="151">IF(B45="","",IF((D45-E45)=0,0,ROUNDDOWN(((F45/D45)*100),3)))</f>
        <v/>
      </c>
      <c r="J45" s="95" t="str">
        <f>'１か月目'!J45</f>
        <v/>
      </c>
      <c r="K45" s="32" t="str">
        <f>IF($B45="","",'17か月目'!K45+(E45+G45+H45))</f>
        <v/>
      </c>
      <c r="L45" s="32" t="str">
        <f>IF($B45="","",'17か月目'!L45-D45)</f>
        <v/>
      </c>
      <c r="M45" s="88" t="str">
        <f t="shared" ref="M45" si="152">IF(B45="","",IF((J45-K45)=0,0,ROUNDDOWN((((O45-K45)/J45)*100),3)))</f>
        <v/>
      </c>
      <c r="N45" s="116" t="str">
        <f t="shared" ref="N45" si="153">IF(B45="","",IF(AND(M45&gt;=80,M46&gt;=80),"可","不可"))</f>
        <v/>
      </c>
      <c r="O45" s="95">
        <f>'17か月目'!O45+D45</f>
        <v>0</v>
      </c>
      <c r="P45" s="32" t="str">
        <f>IF($B45="","",'17か月目'!P45+E45)</f>
        <v/>
      </c>
      <c r="Q45" s="76" t="str">
        <f t="shared" ref="Q45" si="154">IF(B45="","",IF(O45-(K45-P45)=0,0,ROUNDDOWN(((O45-K45)/(O45-P45)*100),3)))</f>
        <v/>
      </c>
      <c r="R45" s="138" t="str">
        <f t="shared" ref="R45" si="155">IF(B45="","",IF(Q45+Q46=0,0,ROUNDDOWN((((O45-K45)+(O46-K46))/((O45-P45)+(O46-P46))*100),3)))</f>
        <v/>
      </c>
      <c r="S45" s="118"/>
      <c r="T45" s="119"/>
      <c r="U45" s="120"/>
    </row>
    <row r="46" spans="1:21" ht="9.9499999999999993" customHeight="1" x14ac:dyDescent="0.15">
      <c r="A46" s="143"/>
      <c r="B46" s="178"/>
      <c r="C46" s="18" t="s">
        <v>13</v>
      </c>
      <c r="D46" s="48">
        <f>IF(B45="",0,D$14)</f>
        <v>0</v>
      </c>
      <c r="E46" s="41"/>
      <c r="F46" s="33" t="str">
        <f t="shared" ref="F46" si="156">IF($B45="","",(D46-(E46+G46+H46)))</f>
        <v/>
      </c>
      <c r="G46" s="41"/>
      <c r="H46" s="41"/>
      <c r="I46" s="77" t="str">
        <f t="shared" ref="I46" si="157">IF(B45="","",IF((D46-E46)=0,0,ROUNDDOWN(((F46/D46)*100),3)))</f>
        <v/>
      </c>
      <c r="J46" s="94" t="str">
        <f>'１か月目'!J46</f>
        <v/>
      </c>
      <c r="K46" s="33" t="str">
        <f>IF($B45="","",'17か月目'!K46+(E46+G46+H46))</f>
        <v/>
      </c>
      <c r="L46" s="33" t="str">
        <f>IF($B45="","",'17か月目'!L46-D46)</f>
        <v/>
      </c>
      <c r="M46" s="86" t="str">
        <f t="shared" ref="M46" si="158">IF(B45="","",IF((J46-K46)=0,0,ROUNDDOWN((((O46-K46)/J46)*100),3)))</f>
        <v/>
      </c>
      <c r="N46" s="117"/>
      <c r="O46" s="94">
        <f>'17か月目'!O46+D46</f>
        <v>0</v>
      </c>
      <c r="P46" s="33" t="str">
        <f>IF($B45="","",'17か月目'!P46+E46)</f>
        <v/>
      </c>
      <c r="Q46" s="77" t="str">
        <f t="shared" ref="Q46" si="159">IF(B45="","",IF(O46-(K46-P46)=0,0,ROUNDDOWN(((O46-K46)/(O46-P46)*100),3)))</f>
        <v/>
      </c>
      <c r="R46" s="139"/>
      <c r="S46" s="121"/>
      <c r="T46" s="122"/>
      <c r="U46" s="123"/>
    </row>
    <row r="47" spans="1:21" ht="9.9499999999999993" customHeight="1" x14ac:dyDescent="0.15">
      <c r="A47" s="142">
        <v>18</v>
      </c>
      <c r="B47" s="177" t="str">
        <f>IF('１か月目'!B47=0,"",'１か月目'!B47)</f>
        <v/>
      </c>
      <c r="C47" s="20" t="s">
        <v>12</v>
      </c>
      <c r="D47" s="42">
        <f>IF(B47="",0,D$13)</f>
        <v>0</v>
      </c>
      <c r="E47" s="43"/>
      <c r="F47" s="34" t="str">
        <f t="shared" ref="F47" si="160">IF($B47="","",(D47-(E47+G47+H47)))</f>
        <v/>
      </c>
      <c r="G47" s="43"/>
      <c r="H47" s="43"/>
      <c r="I47" s="79" t="str">
        <f t="shared" ref="I47" si="161">IF(B47="","",IF((D47-E47)=0,0,ROUNDDOWN(((F47/D47)*100),3)))</f>
        <v/>
      </c>
      <c r="J47" s="95" t="str">
        <f>'１か月目'!J47</f>
        <v/>
      </c>
      <c r="K47" s="32" t="str">
        <f>IF($B47="","",'17か月目'!K47+(E47+G47+H47))</f>
        <v/>
      </c>
      <c r="L47" s="32" t="str">
        <f>IF($B47="","",'17か月目'!L47-D47)</f>
        <v/>
      </c>
      <c r="M47" s="85" t="str">
        <f t="shared" ref="M47" si="162">IF(B47="","",IF((J47-K47)=0,0,ROUNDDOWN((((O47-K47)/J47)*100),3)))</f>
        <v/>
      </c>
      <c r="N47" s="116" t="str">
        <f t="shared" ref="N47" si="163">IF(B47="","",IF(AND(M47&gt;=80,M48&gt;=80),"可","不可"))</f>
        <v/>
      </c>
      <c r="O47" s="95">
        <f>'17か月目'!O47+D47</f>
        <v>0</v>
      </c>
      <c r="P47" s="32" t="str">
        <f>IF($B47="","",'17か月目'!P47+E47)</f>
        <v/>
      </c>
      <c r="Q47" s="76" t="str">
        <f t="shared" ref="Q47" si="164">IF(B47="","",IF(O47-(K47-P47)=0,0,ROUNDDOWN(((O47-K47)/(O47-P47)*100),3)))</f>
        <v/>
      </c>
      <c r="R47" s="138" t="str">
        <f t="shared" ref="R47" si="165">IF(B47="","",IF(Q47+Q48=0,0,ROUNDDOWN((((O47-K47)+(O48-K48))/((O47-P47)+(O48-P48))*100),3)))</f>
        <v/>
      </c>
      <c r="S47" s="118"/>
      <c r="T47" s="119"/>
      <c r="U47" s="120"/>
    </row>
    <row r="48" spans="1:21" ht="9.9499999999999993" customHeight="1" x14ac:dyDescent="0.15">
      <c r="A48" s="143"/>
      <c r="B48" s="178"/>
      <c r="C48" s="109" t="s">
        <v>13</v>
      </c>
      <c r="D48" s="44">
        <f>IF(B47="",0,D$14)</f>
        <v>0</v>
      </c>
      <c r="E48" s="45"/>
      <c r="F48" s="35" t="str">
        <f t="shared" ref="F48" si="166">IF($B47="","",(D48-(E48+G48+H48)))</f>
        <v/>
      </c>
      <c r="G48" s="45"/>
      <c r="H48" s="45"/>
      <c r="I48" s="80" t="str">
        <f t="shared" ref="I48" si="167">IF(B47="","",IF((D48-E48)=0,0,ROUNDDOWN(((F48/D48)*100),3)))</f>
        <v/>
      </c>
      <c r="J48" s="94" t="str">
        <f>'１か月目'!J48</f>
        <v/>
      </c>
      <c r="K48" s="33" t="str">
        <f>IF($B47="","",'17か月目'!K48+(E48+G48+H48))</f>
        <v/>
      </c>
      <c r="L48" s="33" t="str">
        <f>IF($B47="","",'17か月目'!L48-D48)</f>
        <v/>
      </c>
      <c r="M48" s="87" t="str">
        <f t="shared" ref="M48" si="168">IF(B47="","",IF((J48-K48)=0,0,ROUNDDOWN((((O48-K48)/J48)*100),3)))</f>
        <v/>
      </c>
      <c r="N48" s="117"/>
      <c r="O48" s="94">
        <f>'17か月目'!O48+D48</f>
        <v>0</v>
      </c>
      <c r="P48" s="33" t="str">
        <f>IF($B47="","",'17か月目'!P48+E48)</f>
        <v/>
      </c>
      <c r="Q48" s="77" t="str">
        <f t="shared" ref="Q48" si="169">IF(B47="","",IF(O48-(K48-P48)=0,0,ROUNDDOWN(((O48-K48)/(O48-P48)*100),3)))</f>
        <v/>
      </c>
      <c r="R48" s="139"/>
      <c r="S48" s="121"/>
      <c r="T48" s="122"/>
      <c r="U48" s="123"/>
    </row>
    <row r="49" spans="1:21" ht="9.9499999999999993" customHeight="1" x14ac:dyDescent="0.15">
      <c r="A49" s="142">
        <v>19</v>
      </c>
      <c r="B49" s="177" t="str">
        <f>IF('１か月目'!B49=0,"",'１か月目'!B49)</f>
        <v/>
      </c>
      <c r="C49" s="108" t="s">
        <v>12</v>
      </c>
      <c r="D49" s="46">
        <f>IF(B49="",0,D$13)</f>
        <v>0</v>
      </c>
      <c r="E49" s="47"/>
      <c r="F49" s="36" t="str">
        <f t="shared" ref="F49" si="170">IF($B49="","",(D49-(E49+G49+H49)))</f>
        <v/>
      </c>
      <c r="G49" s="47"/>
      <c r="H49" s="47"/>
      <c r="I49" s="81" t="str">
        <f t="shared" ref="I49" si="171">IF(B49="","",IF((D49-E49)=0,0,ROUNDDOWN(((F49/D49)*100),3)))</f>
        <v/>
      </c>
      <c r="J49" s="95" t="str">
        <f>'１か月目'!J49</f>
        <v/>
      </c>
      <c r="K49" s="32" t="str">
        <f>IF($B49="","",'17か月目'!K49+(E49+G49+H49))</f>
        <v/>
      </c>
      <c r="L49" s="32" t="str">
        <f>IF($B49="","",'17か月目'!L49-D49)</f>
        <v/>
      </c>
      <c r="M49" s="88" t="str">
        <f t="shared" ref="M49" si="172">IF(B49="","",IF((J49-K49)=0,0,ROUNDDOWN((((O49-K49)/J49)*100),3)))</f>
        <v/>
      </c>
      <c r="N49" s="116" t="str">
        <f t="shared" ref="N49" si="173">IF(B49="","",IF(AND(M49&gt;=80,M50&gt;=80),"可","不可"))</f>
        <v/>
      </c>
      <c r="O49" s="95">
        <f>'17か月目'!O49+D49</f>
        <v>0</v>
      </c>
      <c r="P49" s="32" t="str">
        <f>IF($B49="","",'17か月目'!P49+E49)</f>
        <v/>
      </c>
      <c r="Q49" s="76" t="str">
        <f t="shared" ref="Q49" si="174">IF(B49="","",IF(O49-(K49-P49)=0,0,ROUNDDOWN(((O49-K49)/(O49-P49)*100),3)))</f>
        <v/>
      </c>
      <c r="R49" s="138" t="str">
        <f t="shared" ref="R49" si="175">IF(B49="","",IF(Q49+Q50=0,0,ROUNDDOWN((((O49-K49)+(O50-K50))/((O49-P49)+(O50-P50))*100),3)))</f>
        <v/>
      </c>
      <c r="S49" s="118"/>
      <c r="T49" s="119"/>
      <c r="U49" s="120"/>
    </row>
    <row r="50" spans="1:21" ht="9.9499999999999993" customHeight="1" x14ac:dyDescent="0.15">
      <c r="A50" s="143"/>
      <c r="B50" s="178"/>
      <c r="C50" s="18" t="s">
        <v>13</v>
      </c>
      <c r="D50" s="48">
        <f>IF(B49="",0,D$14)</f>
        <v>0</v>
      </c>
      <c r="E50" s="41"/>
      <c r="F50" s="33" t="str">
        <f t="shared" ref="F50" si="176">IF($B49="","",(D50-(E50+G50+H50)))</f>
        <v/>
      </c>
      <c r="G50" s="41"/>
      <c r="H50" s="41"/>
      <c r="I50" s="77" t="str">
        <f t="shared" ref="I50" si="177">IF(B49="","",IF((D50-E50)=0,0,ROUNDDOWN(((F50/D50)*100),3)))</f>
        <v/>
      </c>
      <c r="J50" s="94" t="str">
        <f>'１か月目'!J50</f>
        <v/>
      </c>
      <c r="K50" s="33" t="str">
        <f>IF($B49="","",'17か月目'!K50+(E50+G50+H50))</f>
        <v/>
      </c>
      <c r="L50" s="33" t="str">
        <f>IF($B49="","",'17か月目'!L50-D50)</f>
        <v/>
      </c>
      <c r="M50" s="86" t="str">
        <f t="shared" ref="M50" si="178">IF(B49="","",IF((J50-K50)=0,0,ROUNDDOWN((((O50-K50)/J50)*100),3)))</f>
        <v/>
      </c>
      <c r="N50" s="117"/>
      <c r="O50" s="94">
        <f>'17か月目'!O50+D50</f>
        <v>0</v>
      </c>
      <c r="P50" s="33" t="str">
        <f>IF($B49="","",'17か月目'!P50+E50)</f>
        <v/>
      </c>
      <c r="Q50" s="77" t="str">
        <f t="shared" ref="Q50" si="179">IF(B49="","",IF(O50-(K50-P50)=0,0,ROUNDDOWN(((O50-K50)/(O50-P50)*100),3)))</f>
        <v/>
      </c>
      <c r="R50" s="139"/>
      <c r="S50" s="121"/>
      <c r="T50" s="122"/>
      <c r="U50" s="123"/>
    </row>
    <row r="51" spans="1:21" ht="9.9499999999999993" customHeight="1" x14ac:dyDescent="0.15">
      <c r="A51" s="142">
        <v>20</v>
      </c>
      <c r="B51" s="177" t="str">
        <f>IF('１か月目'!B51=0,"",'１か月目'!B51)</f>
        <v/>
      </c>
      <c r="C51" s="20" t="s">
        <v>12</v>
      </c>
      <c r="D51" s="46">
        <f>IF(B51="",0,D$13)</f>
        <v>0</v>
      </c>
      <c r="E51" s="47"/>
      <c r="F51" s="36" t="str">
        <f t="shared" ref="F51" si="180">IF($B51="","",(D51-(E51+G51+H51)))</f>
        <v/>
      </c>
      <c r="G51" s="47"/>
      <c r="H51" s="47"/>
      <c r="I51" s="81" t="str">
        <f t="shared" ref="I51" si="181">IF(B51="","",IF((D51-E51)=0,0,ROUNDDOWN(((F51/D51)*100),3)))</f>
        <v/>
      </c>
      <c r="J51" s="95" t="str">
        <f>'１か月目'!J51</f>
        <v/>
      </c>
      <c r="K51" s="32" t="str">
        <f>IF($B51="","",'17か月目'!K51+(E51+G51+H51))</f>
        <v/>
      </c>
      <c r="L51" s="32" t="str">
        <f>IF($B51="","",'17か月目'!L51-D51)</f>
        <v/>
      </c>
      <c r="M51" s="88" t="str">
        <f t="shared" ref="M51" si="182">IF(B51="","",IF((J51-K51)=0,0,ROUNDDOWN((((O51-K51)/J51)*100),3)))</f>
        <v/>
      </c>
      <c r="N51" s="116" t="str">
        <f t="shared" ref="N51" si="183">IF(B51="","",IF(AND(M51&gt;=80,M52&gt;=80),"可","不可"))</f>
        <v/>
      </c>
      <c r="O51" s="95">
        <f>'17か月目'!O51+D51</f>
        <v>0</v>
      </c>
      <c r="P51" s="32" t="str">
        <f>IF($B51="","",'17か月目'!P51+E51)</f>
        <v/>
      </c>
      <c r="Q51" s="76" t="str">
        <f t="shared" ref="Q51" si="184">IF(B51="","",IF(O51-(K51-P51)=0,0,ROUNDDOWN(((O51-K51)/(O51-P51)*100),3)))</f>
        <v/>
      </c>
      <c r="R51" s="138" t="str">
        <f t="shared" ref="R51" si="185">IF(B51="","",IF(Q51+Q52=0,0,ROUNDDOWN((((O51-K51)+(O52-K52))/((O51-P51)+(O52-P52))*100),3)))</f>
        <v/>
      </c>
      <c r="S51" s="118"/>
      <c r="T51" s="119"/>
      <c r="U51" s="120"/>
    </row>
    <row r="52" spans="1:21" ht="9.9499999999999993" customHeight="1" x14ac:dyDescent="0.15">
      <c r="A52" s="143"/>
      <c r="B52" s="178"/>
      <c r="C52" s="109" t="s">
        <v>13</v>
      </c>
      <c r="D52" s="48">
        <f>IF(B51="",0,D$14)</f>
        <v>0</v>
      </c>
      <c r="E52" s="19"/>
      <c r="F52" s="33" t="str">
        <f t="shared" ref="F52" si="186">IF($B51="","",(D52-(E52+G52+H52)))</f>
        <v/>
      </c>
      <c r="G52" s="19"/>
      <c r="H52" s="19"/>
      <c r="I52" s="83" t="str">
        <f t="shared" ref="I52" si="187">IF(B51="","",IF((D52-E52)=0,0,ROUNDDOWN(((F52/D52)*100),3)))</f>
        <v/>
      </c>
      <c r="J52" s="94" t="str">
        <f>'１か月目'!J52</f>
        <v/>
      </c>
      <c r="K52" s="33" t="str">
        <f>IF($B51="","",'17か月目'!K52+(E52+G52+H52))</f>
        <v/>
      </c>
      <c r="L52" s="33" t="str">
        <f>IF($B51="","",'17か月目'!L52-D52)</f>
        <v/>
      </c>
      <c r="M52" s="90" t="str">
        <f t="shared" ref="M52" si="188">IF(B51="","",IF((J52-K52)=0,0,ROUNDDOWN((((O52-K52)/J52)*100),3)))</f>
        <v/>
      </c>
      <c r="N52" s="117"/>
      <c r="O52" s="94">
        <f>'17か月目'!O52+D52</f>
        <v>0</v>
      </c>
      <c r="P52" s="33" t="str">
        <f>IF($B51="","",'17か月目'!P52+E52)</f>
        <v/>
      </c>
      <c r="Q52" s="77" t="str">
        <f t="shared" ref="Q52" si="189">IF(B51="","",IF(O52-(K52-P52)=0,0,ROUNDDOWN(((O52-K52)/(O52-P52)*100),3)))</f>
        <v/>
      </c>
      <c r="R52" s="139"/>
      <c r="S52" s="121"/>
      <c r="T52" s="122"/>
      <c r="U52" s="123"/>
    </row>
    <row r="53" spans="1:21" ht="11.1" customHeight="1" x14ac:dyDescent="0.15">
      <c r="A53" s="28" t="s">
        <v>42</v>
      </c>
      <c r="B53" s="28"/>
      <c r="C53" s="29"/>
      <c r="D53" s="29"/>
      <c r="E53" s="29"/>
      <c r="F53" s="29"/>
      <c r="G53" s="29"/>
      <c r="H53" s="29"/>
      <c r="I53" s="29"/>
      <c r="J53" s="29"/>
      <c r="K53" s="29"/>
      <c r="L53" s="29"/>
      <c r="M53" s="29"/>
      <c r="N53" s="29"/>
      <c r="O53" s="29"/>
      <c r="P53" s="29"/>
      <c r="Q53" s="29"/>
      <c r="R53" s="29"/>
      <c r="S53" s="29"/>
      <c r="T53" s="29"/>
      <c r="U53" s="107" t="s">
        <v>14</v>
      </c>
    </row>
    <row r="54" spans="1:21" ht="11.1" customHeight="1" x14ac:dyDescent="0.15">
      <c r="A54" s="28" t="s">
        <v>41</v>
      </c>
      <c r="B54" s="28"/>
      <c r="C54" s="29"/>
      <c r="D54" s="29"/>
      <c r="E54" s="29"/>
      <c r="F54" s="29"/>
      <c r="G54" s="29"/>
      <c r="H54" s="29"/>
      <c r="I54" s="29"/>
      <c r="J54" s="29"/>
      <c r="K54" s="29"/>
      <c r="L54" s="29"/>
      <c r="M54" s="29"/>
      <c r="N54" s="29"/>
      <c r="O54" s="29"/>
      <c r="P54" s="29"/>
      <c r="Q54" s="29"/>
      <c r="R54" s="29"/>
      <c r="S54" s="29"/>
      <c r="T54" s="29"/>
      <c r="U54" s="29"/>
    </row>
    <row r="55" spans="1:21" ht="11.1" customHeight="1" x14ac:dyDescent="0.15">
      <c r="A55" s="28" t="s">
        <v>40</v>
      </c>
      <c r="B55" s="28"/>
      <c r="C55" s="29"/>
      <c r="D55" s="29"/>
      <c r="E55" s="29"/>
      <c r="F55" s="29"/>
      <c r="G55" s="29"/>
      <c r="H55" s="29"/>
      <c r="I55" s="29"/>
      <c r="J55" s="29"/>
      <c r="K55" s="29"/>
      <c r="L55" s="29"/>
      <c r="M55" s="29"/>
      <c r="N55" s="29"/>
      <c r="O55" s="29"/>
      <c r="P55" s="29"/>
      <c r="Q55" s="29"/>
      <c r="R55" s="29"/>
      <c r="S55" s="29"/>
      <c r="T55" s="29"/>
      <c r="U55" s="29"/>
    </row>
    <row r="56" spans="1:21" ht="11.1" customHeight="1" x14ac:dyDescent="0.15">
      <c r="A56" s="28" t="s">
        <v>44</v>
      </c>
    </row>
  </sheetData>
  <sheetProtection sheet="1" selectLockedCells="1"/>
  <mergeCells count="117">
    <mergeCell ref="A1:U2"/>
    <mergeCell ref="D4:J4"/>
    <mergeCell ref="O4:U4"/>
    <mergeCell ref="D5:F5"/>
    <mergeCell ref="H5:J5"/>
    <mergeCell ref="O5:U5"/>
    <mergeCell ref="O10:R10"/>
    <mergeCell ref="S11:U12"/>
    <mergeCell ref="A13:A14"/>
    <mergeCell ref="B13:B14"/>
    <mergeCell ref="N13:N14"/>
    <mergeCell ref="R13:R14"/>
    <mergeCell ref="S13:U14"/>
    <mergeCell ref="D6:F6"/>
    <mergeCell ref="G6:J6"/>
    <mergeCell ref="S7:U7"/>
    <mergeCell ref="A10:A12"/>
    <mergeCell ref="B10:B12"/>
    <mergeCell ref="C10:C12"/>
    <mergeCell ref="D10:I10"/>
    <mergeCell ref="J10:N10"/>
    <mergeCell ref="S10:U10"/>
    <mergeCell ref="A15:A16"/>
    <mergeCell ref="B15:B16"/>
    <mergeCell ref="N15:N16"/>
    <mergeCell ref="R15:R16"/>
    <mergeCell ref="S15:U16"/>
    <mergeCell ref="A17:A18"/>
    <mergeCell ref="B17:B18"/>
    <mergeCell ref="N17:N18"/>
    <mergeCell ref="R17:R18"/>
    <mergeCell ref="S17:U18"/>
    <mergeCell ref="A19:A20"/>
    <mergeCell ref="B19:B20"/>
    <mergeCell ref="N19:N20"/>
    <mergeCell ref="R19:R20"/>
    <mergeCell ref="S19:U20"/>
    <mergeCell ref="A21:A22"/>
    <mergeCell ref="B21:B22"/>
    <mergeCell ref="N21:N22"/>
    <mergeCell ref="R21:R22"/>
    <mergeCell ref="S21:U22"/>
    <mergeCell ref="A23:A24"/>
    <mergeCell ref="B23:B24"/>
    <mergeCell ref="N23:N24"/>
    <mergeCell ref="R23:R24"/>
    <mergeCell ref="S23:U24"/>
    <mergeCell ref="A25:A26"/>
    <mergeCell ref="B25:B26"/>
    <mergeCell ref="N25:N26"/>
    <mergeCell ref="R25:R26"/>
    <mergeCell ref="S25:U26"/>
    <mergeCell ref="A27:A28"/>
    <mergeCell ref="B27:B28"/>
    <mergeCell ref="N27:N28"/>
    <mergeCell ref="R27:R28"/>
    <mergeCell ref="S27:U28"/>
    <mergeCell ref="A29:A30"/>
    <mergeCell ref="B29:B30"/>
    <mergeCell ref="N29:N30"/>
    <mergeCell ref="R29:R30"/>
    <mergeCell ref="S29:U30"/>
    <mergeCell ref="A31:A32"/>
    <mergeCell ref="B31:B32"/>
    <mergeCell ref="N31:N32"/>
    <mergeCell ref="R31:R32"/>
    <mergeCell ref="S31:U32"/>
    <mergeCell ref="A33:A34"/>
    <mergeCell ref="B33:B34"/>
    <mergeCell ref="N33:N34"/>
    <mergeCell ref="R33:R34"/>
    <mergeCell ref="S33:U34"/>
    <mergeCell ref="A35:A36"/>
    <mergeCell ref="B35:B36"/>
    <mergeCell ref="N35:N36"/>
    <mergeCell ref="R35:R36"/>
    <mergeCell ref="S35:U36"/>
    <mergeCell ref="A37:A38"/>
    <mergeCell ref="B37:B38"/>
    <mergeCell ref="N37:N38"/>
    <mergeCell ref="R37:R38"/>
    <mergeCell ref="S37:U38"/>
    <mergeCell ref="A39:A40"/>
    <mergeCell ref="B39:B40"/>
    <mergeCell ref="N39:N40"/>
    <mergeCell ref="R39:R40"/>
    <mergeCell ref="S39:U40"/>
    <mergeCell ref="A41:A42"/>
    <mergeCell ref="B41:B42"/>
    <mergeCell ref="N41:N42"/>
    <mergeCell ref="R41:R42"/>
    <mergeCell ref="S41:U42"/>
    <mergeCell ref="A43:A44"/>
    <mergeCell ref="B43:B44"/>
    <mergeCell ref="N43:N44"/>
    <mergeCell ref="R43:R44"/>
    <mergeCell ref="S43:U44"/>
    <mergeCell ref="A45:A46"/>
    <mergeCell ref="B45:B46"/>
    <mergeCell ref="N45:N46"/>
    <mergeCell ref="R45:R46"/>
    <mergeCell ref="S45:U46"/>
    <mergeCell ref="A51:A52"/>
    <mergeCell ref="B51:B52"/>
    <mergeCell ref="N51:N52"/>
    <mergeCell ref="R51:R52"/>
    <mergeCell ref="S51:U52"/>
    <mergeCell ref="A47:A48"/>
    <mergeCell ref="B47:B48"/>
    <mergeCell ref="N47:N48"/>
    <mergeCell ref="R47:R48"/>
    <mergeCell ref="S47:U48"/>
    <mergeCell ref="A49:A50"/>
    <mergeCell ref="B49:B50"/>
    <mergeCell ref="N49:N50"/>
    <mergeCell ref="R49:R50"/>
    <mergeCell ref="S49:U50"/>
  </mergeCells>
  <phoneticPr fontId="26"/>
  <dataValidations count="1">
    <dataValidation type="whole" imeMode="off" operator="greaterThanOrEqual" allowBlank="1" showInputMessage="1" showErrorMessage="1" error="数字で入力してください" sqref="G13:H52 D13:E52" xr:uid="{A3C17730-76D4-4DB7-AC79-30FE32E55301}">
      <formula1>0</formula1>
    </dataValidation>
  </dataValidations>
  <printOptions horizontalCentered="1" verticalCentered="1"/>
  <pageMargins left="0.39370078740157483" right="0.39370078740157483" top="0.39370078740157483" bottom="0.39370078740157483" header="0.31496062992125984" footer="0.31496062992125984"/>
  <pageSetup paperSize="9" orientation="landscape" r:id="rId1"/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0375F5-95CB-46EF-902B-67F6DCEDAC13}">
  <sheetPr>
    <tabColor theme="9" tint="0.59999389629810485"/>
  </sheetPr>
  <dimension ref="A1:U56"/>
  <sheetViews>
    <sheetView zoomScaleNormal="100" zoomScaleSheetLayoutView="100" workbookViewId="0">
      <selection activeCell="D13" sqref="D13"/>
    </sheetView>
  </sheetViews>
  <sheetFormatPr defaultRowHeight="13.5" x14ac:dyDescent="0.15"/>
  <cols>
    <col min="1" max="1" width="3.625" style="1" customWidth="1"/>
    <col min="2" max="2" width="12.625" style="1" customWidth="1"/>
    <col min="3" max="3" width="5.625" style="1" customWidth="1"/>
    <col min="4" max="21" width="6.625" style="1" customWidth="1"/>
    <col min="22" max="16384" width="9" style="1"/>
  </cols>
  <sheetData>
    <row r="1" spans="1:21" ht="12" customHeight="1" x14ac:dyDescent="0.15">
      <c r="A1" s="185" t="s">
        <v>9</v>
      </c>
      <c r="B1" s="185"/>
      <c r="C1" s="185"/>
      <c r="D1" s="185"/>
      <c r="E1" s="185"/>
      <c r="F1" s="185"/>
      <c r="G1" s="185"/>
      <c r="H1" s="185"/>
      <c r="I1" s="185"/>
      <c r="J1" s="185"/>
      <c r="K1" s="185"/>
      <c r="L1" s="185"/>
      <c r="M1" s="185"/>
      <c r="N1" s="185"/>
      <c r="O1" s="185"/>
      <c r="P1" s="185"/>
      <c r="Q1" s="185"/>
      <c r="R1" s="185"/>
      <c r="S1" s="185"/>
      <c r="T1" s="185"/>
      <c r="U1" s="185"/>
    </row>
    <row r="2" spans="1:21" ht="12" customHeight="1" x14ac:dyDescent="0.15">
      <c r="A2" s="185"/>
      <c r="B2" s="185"/>
      <c r="C2" s="185"/>
      <c r="D2" s="185"/>
      <c r="E2" s="185"/>
      <c r="F2" s="185"/>
      <c r="G2" s="185"/>
      <c r="H2" s="185"/>
      <c r="I2" s="185"/>
      <c r="J2" s="185"/>
      <c r="K2" s="185"/>
      <c r="L2" s="185"/>
      <c r="M2" s="185"/>
      <c r="N2" s="185"/>
      <c r="O2" s="185"/>
      <c r="P2" s="185"/>
      <c r="Q2" s="185"/>
      <c r="R2" s="185"/>
      <c r="S2" s="185"/>
      <c r="T2" s="185"/>
      <c r="U2" s="185"/>
    </row>
    <row r="3" spans="1:21" ht="6" customHeight="1" x14ac:dyDescent="0.15"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3"/>
      <c r="Q3" s="22"/>
      <c r="R3" s="22"/>
      <c r="S3" s="4"/>
      <c r="T3" s="4"/>
      <c r="U3" s="4"/>
    </row>
    <row r="4" spans="1:21" ht="12" customHeight="1" x14ac:dyDescent="0.15">
      <c r="B4" s="26" t="s">
        <v>22</v>
      </c>
      <c r="C4" s="56" t="s">
        <v>8</v>
      </c>
      <c r="D4" s="186" t="str">
        <f>IF('１か月目'!D4="","",'１か月目'!D4)</f>
        <v/>
      </c>
      <c r="E4" s="186"/>
      <c r="F4" s="186"/>
      <c r="G4" s="186"/>
      <c r="H4" s="186"/>
      <c r="I4" s="186"/>
      <c r="J4" s="186"/>
      <c r="K4" s="4"/>
      <c r="O4" s="174" t="str">
        <f>'１か月目'!O4:U4</f>
        <v>委託先名：</v>
      </c>
      <c r="P4" s="175"/>
      <c r="Q4" s="175"/>
      <c r="R4" s="175"/>
      <c r="S4" s="175"/>
      <c r="T4" s="175"/>
      <c r="U4" s="176"/>
    </row>
    <row r="5" spans="1:21" ht="12" customHeight="1" x14ac:dyDescent="0.15">
      <c r="B5" s="27" t="s">
        <v>21</v>
      </c>
      <c r="C5" s="23" t="s">
        <v>8</v>
      </c>
      <c r="D5" s="187" t="str">
        <f>IF('１か月目'!D5="","",'１か月目'!D5)</f>
        <v/>
      </c>
      <c r="E5" s="187"/>
      <c r="F5" s="187"/>
      <c r="G5" s="61" t="s">
        <v>7</v>
      </c>
      <c r="H5" s="187" t="str">
        <f>IF('１か月目'!H5="","",'１か月目'!H5)</f>
        <v/>
      </c>
      <c r="I5" s="187"/>
      <c r="J5" s="187"/>
      <c r="K5" s="4"/>
      <c r="O5" s="113" t="s">
        <v>26</v>
      </c>
      <c r="P5" s="114"/>
      <c r="Q5" s="114"/>
      <c r="R5" s="114"/>
      <c r="S5" s="114"/>
      <c r="T5" s="114"/>
      <c r="U5" s="115"/>
    </row>
    <row r="6" spans="1:21" ht="12" customHeight="1" x14ac:dyDescent="0.15">
      <c r="B6" s="27" t="s">
        <v>30</v>
      </c>
      <c r="C6" s="23" t="s">
        <v>8</v>
      </c>
      <c r="D6" s="154" t="e">
        <f ca="1">IF(MONTH(D5)+(K6-1)&lt;=12,MONTH(D5)+(K6-1),MONTH(D5)+(K6-1)-12)</f>
        <v>#VALUE!</v>
      </c>
      <c r="E6" s="154"/>
      <c r="F6" s="154"/>
      <c r="G6" s="158" t="e">
        <f ca="1">IF(D6="","","("&amp;IF(K6&gt;=10,"","　")&amp;K6&amp;"か月目／"&amp;IF(L6&gt;=10,"","　")&amp;L6&amp;"か月)")</f>
        <v>#VALUE!</v>
      </c>
      <c r="H6" s="158"/>
      <c r="I6" s="158"/>
      <c r="J6" s="158"/>
      <c r="K6" s="15">
        <f ca="1">VALUE(IF(LEFT(RIGHT(CELL("filename",$A$1),LEN(CELL("filename",$A$1))-FIND("か月目",CELL("filename",$A$1))+3),1)="]",MID(RIGHT(CELL("filename",$A$1),LEN(CELL("filename",$A$1))-FIND("か月目",CELL("filename",$A$1))+3),2,1),LEFT(RIGHT(CELL("filename",$A$1),LEN(CELL("filename",$A$1))-FIND("か月目",CELL("filename",$A$1))+3),2)))</f>
        <v>19</v>
      </c>
      <c r="L6" s="14" t="e">
        <f>IF(MONTH(D5)&lt;=MONTH(H5),MONTH(H5)-MONTH(D5)+1,24-MONTH(D5)+1+MONTH(H5))</f>
        <v>#VALUE!</v>
      </c>
      <c r="M6" s="14"/>
      <c r="N6" s="14"/>
      <c r="O6" s="24"/>
      <c r="P6" s="25"/>
      <c r="Q6" s="25"/>
      <c r="R6" s="25"/>
      <c r="S6" s="25"/>
      <c r="T6" s="25"/>
      <c r="U6" s="25"/>
    </row>
    <row r="7" spans="1:21" ht="12" customHeight="1" x14ac:dyDescent="0.15">
      <c r="B7" s="8"/>
      <c r="C7" s="8"/>
      <c r="D7" s="9"/>
      <c r="E7" s="9"/>
      <c r="F7" s="12"/>
      <c r="G7" s="12"/>
      <c r="H7" s="12"/>
      <c r="I7" s="11"/>
      <c r="J7" s="11"/>
      <c r="K7" s="11"/>
      <c r="L7" s="11"/>
      <c r="M7" s="11"/>
      <c r="N7" s="6"/>
      <c r="O7" s="7"/>
      <c r="P7" s="24"/>
      <c r="Q7" s="24"/>
      <c r="R7" s="24"/>
      <c r="S7" s="159" t="s">
        <v>46</v>
      </c>
      <c r="T7" s="160"/>
      <c r="U7" s="161"/>
    </row>
    <row r="8" spans="1:21" ht="3" customHeight="1" x14ac:dyDescent="0.15">
      <c r="B8" s="8"/>
      <c r="C8" s="8"/>
      <c r="D8" s="9"/>
      <c r="E8" s="9"/>
      <c r="F8" s="10"/>
      <c r="G8" s="10"/>
      <c r="H8" s="10"/>
      <c r="I8" s="8"/>
      <c r="J8" s="8"/>
      <c r="K8" s="8"/>
      <c r="L8" s="8"/>
      <c r="M8" s="8"/>
      <c r="N8" s="4"/>
      <c r="R8" s="63"/>
    </row>
    <row r="9" spans="1:21" ht="3" customHeight="1" x14ac:dyDescent="0.15"/>
    <row r="10" spans="1:21" ht="11.1" customHeight="1" x14ac:dyDescent="0.15">
      <c r="A10" s="179" t="s">
        <v>25</v>
      </c>
      <c r="B10" s="179" t="s">
        <v>10</v>
      </c>
      <c r="C10" s="181" t="s">
        <v>11</v>
      </c>
      <c r="D10" s="183" t="s">
        <v>5</v>
      </c>
      <c r="E10" s="179"/>
      <c r="F10" s="179"/>
      <c r="G10" s="179"/>
      <c r="H10" s="179"/>
      <c r="I10" s="181"/>
      <c r="J10" s="133" t="s">
        <v>37</v>
      </c>
      <c r="K10" s="134"/>
      <c r="L10" s="134"/>
      <c r="M10" s="134"/>
      <c r="N10" s="135"/>
      <c r="O10" s="171" t="s">
        <v>18</v>
      </c>
      <c r="P10" s="172"/>
      <c r="Q10" s="172"/>
      <c r="R10" s="173"/>
      <c r="S10" s="130" t="s">
        <v>6</v>
      </c>
      <c r="T10" s="131"/>
      <c r="U10" s="132"/>
    </row>
    <row r="11" spans="1:21" ht="11.1" customHeight="1" x14ac:dyDescent="0.15">
      <c r="A11" s="179"/>
      <c r="B11" s="179"/>
      <c r="C11" s="181"/>
      <c r="D11" s="98" t="s">
        <v>0</v>
      </c>
      <c r="E11" s="99" t="s">
        <v>15</v>
      </c>
      <c r="F11" s="99" t="s">
        <v>1</v>
      </c>
      <c r="G11" s="99" t="s">
        <v>2</v>
      </c>
      <c r="H11" s="99" t="s">
        <v>3</v>
      </c>
      <c r="I11" s="62" t="s">
        <v>4</v>
      </c>
      <c r="J11" s="57" t="s">
        <v>38</v>
      </c>
      <c r="K11" s="59" t="s">
        <v>24</v>
      </c>
      <c r="L11" s="59" t="s">
        <v>39</v>
      </c>
      <c r="M11" s="59" t="s">
        <v>4</v>
      </c>
      <c r="N11" s="96" t="s">
        <v>16</v>
      </c>
      <c r="O11" s="57" t="s">
        <v>17</v>
      </c>
      <c r="P11" s="99" t="s">
        <v>29</v>
      </c>
      <c r="Q11" s="102" t="s">
        <v>4</v>
      </c>
      <c r="R11" s="106"/>
      <c r="S11" s="124" t="s">
        <v>45</v>
      </c>
      <c r="T11" s="125"/>
      <c r="U11" s="126"/>
    </row>
    <row r="12" spans="1:21" ht="11.1" customHeight="1" thickBot="1" x14ac:dyDescent="0.2">
      <c r="A12" s="180"/>
      <c r="B12" s="180"/>
      <c r="C12" s="182"/>
      <c r="D12" s="100" t="s">
        <v>19</v>
      </c>
      <c r="E12" s="101" t="s">
        <v>19</v>
      </c>
      <c r="F12" s="101" t="s">
        <v>20</v>
      </c>
      <c r="G12" s="101" t="s">
        <v>19</v>
      </c>
      <c r="H12" s="101" t="s">
        <v>19</v>
      </c>
      <c r="I12" s="78" t="s">
        <v>35</v>
      </c>
      <c r="J12" s="58" t="s">
        <v>19</v>
      </c>
      <c r="K12" s="60" t="s">
        <v>23</v>
      </c>
      <c r="L12" s="60" t="s">
        <v>19</v>
      </c>
      <c r="M12" s="84" t="s">
        <v>35</v>
      </c>
      <c r="N12" s="97" t="s">
        <v>36</v>
      </c>
      <c r="O12" s="58" t="s">
        <v>19</v>
      </c>
      <c r="P12" s="101" t="s">
        <v>19</v>
      </c>
      <c r="Q12" s="84" t="s">
        <v>35</v>
      </c>
      <c r="R12" s="105" t="s">
        <v>43</v>
      </c>
      <c r="S12" s="127"/>
      <c r="T12" s="128"/>
      <c r="U12" s="129"/>
    </row>
    <row r="13" spans="1:21" ht="9.9499999999999993" customHeight="1" thickTop="1" x14ac:dyDescent="0.15">
      <c r="A13" s="142">
        <v>1</v>
      </c>
      <c r="B13" s="184" t="str">
        <f>IF('１か月目'!B13=0,"",'１か月目'!B13)</f>
        <v>z</v>
      </c>
      <c r="C13" s="17" t="s">
        <v>12</v>
      </c>
      <c r="D13" s="38"/>
      <c r="E13" s="39"/>
      <c r="F13" s="32">
        <f t="shared" ref="F13" si="0">IF($B13="","",(D13-(E13+G13+H13)))</f>
        <v>0</v>
      </c>
      <c r="G13" s="39"/>
      <c r="H13" s="39"/>
      <c r="I13" s="91">
        <f>IF(B13="","",IF((D13-E13)=0,0,ROUNDDOWN(((F13/D13)*100),3)))</f>
        <v>0</v>
      </c>
      <c r="J13" s="93">
        <f>'１か月目'!J13</f>
        <v>0</v>
      </c>
      <c r="K13" s="32">
        <f>IF($B13="","",'18か月目'!K13+(E13+G13+H13))</f>
        <v>0</v>
      </c>
      <c r="L13" s="32">
        <f>IF($B13="","",'18か月目'!L13-D13)</f>
        <v>0</v>
      </c>
      <c r="M13" s="85">
        <f>IF(B13="","",IF((J13-K13)=0,0,ROUNDDOWN((((O13-K13)/J13)*100),3)))</f>
        <v>0</v>
      </c>
      <c r="N13" s="163" t="str">
        <f>IF(B13="","",IF(AND(M13&gt;=80,M14&gt;=80),"可","不可"))</f>
        <v>不可</v>
      </c>
      <c r="O13" s="93">
        <f>'18か月目'!O13+D13</f>
        <v>0</v>
      </c>
      <c r="P13" s="32">
        <f>IF($B13="","",'18か月目'!P13+E13)</f>
        <v>0</v>
      </c>
      <c r="Q13" s="76">
        <f>IF(B13="","",IF(O13-(K13-P13)=0,0,ROUNDDOWN(((O13-K13)/(O13-P13)*100),3)))</f>
        <v>0</v>
      </c>
      <c r="R13" s="136">
        <f>IF(B13="","",IF(Q13+Q14=0,0,ROUNDDOWN((((O13-K13)+(O14-K14))/((O13-P13)+(O14-P14))*100),3)))</f>
        <v>0</v>
      </c>
      <c r="S13" s="167"/>
      <c r="T13" s="165"/>
      <c r="U13" s="166"/>
    </row>
    <row r="14" spans="1:21" ht="9.9499999999999993" customHeight="1" x14ac:dyDescent="0.15">
      <c r="A14" s="143"/>
      <c r="B14" s="178"/>
      <c r="C14" s="18" t="s">
        <v>13</v>
      </c>
      <c r="D14" s="40"/>
      <c r="E14" s="41"/>
      <c r="F14" s="33">
        <f t="shared" ref="F14" si="1">IF($B13="","",(D14-(E14+G14+H14)))</f>
        <v>0</v>
      </c>
      <c r="G14" s="41"/>
      <c r="H14" s="41"/>
      <c r="I14" s="92">
        <f>IF(B13="","",IF((D14-E14)=0,0,ROUNDDOWN(((F14/D14)*100),3)))</f>
        <v>0</v>
      </c>
      <c r="J14" s="94">
        <f>'１か月目'!J14</f>
        <v>0</v>
      </c>
      <c r="K14" s="33">
        <f>IF($B13="","",'18か月目'!K14+(E14+G14+H14))</f>
        <v>0</v>
      </c>
      <c r="L14" s="33">
        <f>IF($B13="","",'18か月目'!L14-D14)</f>
        <v>0</v>
      </c>
      <c r="M14" s="86">
        <f>IF(B13="","",IF((J14-K14)=0,0,ROUNDDOWN((((O14-K14)/J14)*100),3)))</f>
        <v>0</v>
      </c>
      <c r="N14" s="117"/>
      <c r="O14" s="94">
        <f>'18か月目'!O14+D14</f>
        <v>0</v>
      </c>
      <c r="P14" s="33">
        <f>IF($B13="","",'18か月目'!P14+E14)</f>
        <v>0</v>
      </c>
      <c r="Q14" s="77">
        <f>IF(B13="","",IF(O14-(K14-P14)=0,0,ROUNDDOWN(((O14-K14)/(O14-P14)*100),3)))</f>
        <v>0</v>
      </c>
      <c r="R14" s="137"/>
      <c r="S14" s="121"/>
      <c r="T14" s="122"/>
      <c r="U14" s="123"/>
    </row>
    <row r="15" spans="1:21" ht="9.9499999999999993" customHeight="1" x14ac:dyDescent="0.15">
      <c r="A15" s="142">
        <v>2</v>
      </c>
      <c r="B15" s="177" t="str">
        <f>IF('１か月目'!B15=0,"",'１か月目'!B15)</f>
        <v>z</v>
      </c>
      <c r="C15" s="20" t="s">
        <v>12</v>
      </c>
      <c r="D15" s="42">
        <f>IF(B15="",0,D$13)</f>
        <v>0</v>
      </c>
      <c r="E15" s="43"/>
      <c r="F15" s="34">
        <f t="shared" ref="F15" si="2">IF($B15="","",(D15-(E15+G15+H15)))</f>
        <v>0</v>
      </c>
      <c r="G15" s="43"/>
      <c r="H15" s="43"/>
      <c r="I15" s="79">
        <f t="shared" ref="I15" si="3">IF(B15="","",IF((D15-E15)=0,0,ROUNDDOWN(((F15/D15)*100),3)))</f>
        <v>0</v>
      </c>
      <c r="J15" s="95">
        <f>'１か月目'!J15</f>
        <v>0</v>
      </c>
      <c r="K15" s="32">
        <f>IF($B15="","",'18か月目'!K15+(E15+G15+H15))</f>
        <v>0</v>
      </c>
      <c r="L15" s="32">
        <f>IF($B15="","",'18か月目'!L15-D15)</f>
        <v>0</v>
      </c>
      <c r="M15" s="85">
        <f t="shared" ref="M15" si="4">IF(B15="","",IF((J15-K15)=0,0,ROUNDDOWN((((O15-K15)/J15)*100),3)))</f>
        <v>0</v>
      </c>
      <c r="N15" s="116" t="str">
        <f t="shared" ref="N15" si="5">IF(B15="","",IF(AND(M15&gt;=80,M16&gt;=80),"可","不可"))</f>
        <v>不可</v>
      </c>
      <c r="O15" s="95">
        <f>'18か月目'!O15+D15</f>
        <v>0</v>
      </c>
      <c r="P15" s="32">
        <f>IF($B15="","",'18か月目'!P15+E15)</f>
        <v>0</v>
      </c>
      <c r="Q15" s="76">
        <f t="shared" ref="Q15" si="6">IF(B15="","",IF(O15-(K15-P15)=0,0,ROUNDDOWN(((O15-K15)/(O15-P15)*100),3)))</f>
        <v>0</v>
      </c>
      <c r="R15" s="138">
        <f t="shared" ref="R15" si="7">IF(B15="","",IF(Q15+Q16=0,0,ROUNDDOWN((((O15-K15)+(O16-K16))/((O15-P15)+(O16-P16))*100),3)))</f>
        <v>0</v>
      </c>
      <c r="S15" s="118"/>
      <c r="T15" s="119"/>
      <c r="U15" s="120"/>
    </row>
    <row r="16" spans="1:21" ht="9.9499999999999993" customHeight="1" x14ac:dyDescent="0.15">
      <c r="A16" s="143"/>
      <c r="B16" s="178"/>
      <c r="C16" s="109" t="s">
        <v>13</v>
      </c>
      <c r="D16" s="44">
        <f>IF(B15="",0,D$14)</f>
        <v>0</v>
      </c>
      <c r="E16" s="45"/>
      <c r="F16" s="35">
        <f t="shared" ref="F16" si="8">IF($B15="","",(D16-(E16+G16+H16)))</f>
        <v>0</v>
      </c>
      <c r="G16" s="45"/>
      <c r="H16" s="45"/>
      <c r="I16" s="80">
        <f t="shared" ref="I16" si="9">IF(B15="","",IF((D16-E16)=0,0,ROUNDDOWN(((F16/D16)*100),3)))</f>
        <v>0</v>
      </c>
      <c r="J16" s="94">
        <f>'１か月目'!J16</f>
        <v>0</v>
      </c>
      <c r="K16" s="33">
        <f>IF($B15="","",'18か月目'!K16+(E16+G16+H16))</f>
        <v>0</v>
      </c>
      <c r="L16" s="33">
        <f>IF($B15="","",'18か月目'!L16-D16)</f>
        <v>0</v>
      </c>
      <c r="M16" s="87">
        <f t="shared" ref="M16" si="10">IF(B15="","",IF((J16-K16)=0,0,ROUNDDOWN((((O16-K16)/J16)*100),3)))</f>
        <v>0</v>
      </c>
      <c r="N16" s="117"/>
      <c r="O16" s="94">
        <f>'18か月目'!O16+D16</f>
        <v>0</v>
      </c>
      <c r="P16" s="33">
        <f>IF($B15="","",'18か月目'!P16+E16)</f>
        <v>0</v>
      </c>
      <c r="Q16" s="77">
        <f t="shared" ref="Q16" si="11">IF(B15="","",IF(O16-(K16-P16)=0,0,ROUNDDOWN(((O16-K16)/(O16-P16)*100),3)))</f>
        <v>0</v>
      </c>
      <c r="R16" s="139"/>
      <c r="S16" s="121"/>
      <c r="T16" s="122"/>
      <c r="U16" s="123"/>
    </row>
    <row r="17" spans="1:21" ht="9.9499999999999993" customHeight="1" x14ac:dyDescent="0.15">
      <c r="A17" s="142">
        <v>3</v>
      </c>
      <c r="B17" s="177" t="str">
        <f>IF('１か月目'!B17=0,"",'１か月目'!B17)</f>
        <v>z</v>
      </c>
      <c r="C17" s="108" t="s">
        <v>12</v>
      </c>
      <c r="D17" s="46">
        <f>IF(B17="",0,D$13)</f>
        <v>0</v>
      </c>
      <c r="E17" s="47"/>
      <c r="F17" s="36">
        <f t="shared" ref="F17" si="12">IF($B17="","",(D17-(E17+G17+H17)))</f>
        <v>0</v>
      </c>
      <c r="G17" s="47"/>
      <c r="H17" s="47"/>
      <c r="I17" s="81">
        <f t="shared" ref="I17" si="13">IF(B17="","",IF((D17-E17)=0,0,ROUNDDOWN(((F17/D17)*100),3)))</f>
        <v>0</v>
      </c>
      <c r="J17" s="95">
        <f>'１か月目'!J17</f>
        <v>0</v>
      </c>
      <c r="K17" s="32">
        <f>IF($B17="","",'18か月目'!K17+(E17+G17+H17))</f>
        <v>0</v>
      </c>
      <c r="L17" s="32">
        <f>IF($B17="","",'18か月目'!L17-D17)</f>
        <v>0</v>
      </c>
      <c r="M17" s="88">
        <f t="shared" ref="M17" si="14">IF(B17="","",IF((J17-K17)=0,0,ROUNDDOWN((((O17-K17)/J17)*100),3)))</f>
        <v>0</v>
      </c>
      <c r="N17" s="116" t="str">
        <f t="shared" ref="N17" si="15">IF(B17="","",IF(AND(M17&gt;=80,M18&gt;=80),"可","不可"))</f>
        <v>不可</v>
      </c>
      <c r="O17" s="95">
        <f>'18か月目'!O17+D17</f>
        <v>0</v>
      </c>
      <c r="P17" s="32">
        <f>IF($B17="","",'18か月目'!P17+E17)</f>
        <v>0</v>
      </c>
      <c r="Q17" s="76">
        <f t="shared" ref="Q17" si="16">IF(B17="","",IF(O17-(K17-P17)=0,0,ROUNDDOWN(((O17-K17)/(O17-P17)*100),3)))</f>
        <v>0</v>
      </c>
      <c r="R17" s="138">
        <f t="shared" ref="R17" si="17">IF(B17="","",IF(Q17+Q18=0,0,ROUNDDOWN((((O17-K17)+(O18-K18))/((O17-P17)+(O18-P18))*100),3)))</f>
        <v>0</v>
      </c>
      <c r="S17" s="118"/>
      <c r="T17" s="119"/>
      <c r="U17" s="120"/>
    </row>
    <row r="18" spans="1:21" ht="9.9499999999999993" customHeight="1" x14ac:dyDescent="0.15">
      <c r="A18" s="143"/>
      <c r="B18" s="178"/>
      <c r="C18" s="18" t="s">
        <v>13</v>
      </c>
      <c r="D18" s="48">
        <f>IF(B17="",0,D$14)</f>
        <v>0</v>
      </c>
      <c r="E18" s="41"/>
      <c r="F18" s="33">
        <f t="shared" ref="F18" si="18">IF($B17="","",(D18-(E18+G18+H18)))</f>
        <v>0</v>
      </c>
      <c r="G18" s="41"/>
      <c r="H18" s="41"/>
      <c r="I18" s="77">
        <f t="shared" ref="I18" si="19">IF(B17="","",IF((D18-E18)=0,0,ROUNDDOWN(((F18/D18)*100),3)))</f>
        <v>0</v>
      </c>
      <c r="J18" s="94">
        <f>'１か月目'!J18</f>
        <v>0</v>
      </c>
      <c r="K18" s="33">
        <f>IF($B17="","",'18か月目'!K18+(E18+G18+H18))</f>
        <v>0</v>
      </c>
      <c r="L18" s="33">
        <f>IF($B17="","",'18か月目'!L18-D18)</f>
        <v>0</v>
      </c>
      <c r="M18" s="86">
        <f t="shared" ref="M18" si="20">IF(B17="","",IF((J18-K18)=0,0,ROUNDDOWN((((O18-K18)/J18)*100),3)))</f>
        <v>0</v>
      </c>
      <c r="N18" s="117"/>
      <c r="O18" s="94">
        <f>'18か月目'!O18+D18</f>
        <v>0</v>
      </c>
      <c r="P18" s="33">
        <f>IF($B17="","",'18か月目'!P18+E18)</f>
        <v>0</v>
      </c>
      <c r="Q18" s="77">
        <f t="shared" ref="Q18" si="21">IF(B17="","",IF(O18-(K18-P18)=0,0,ROUNDDOWN(((O18-K18)/(O18-P18)*100),3)))</f>
        <v>0</v>
      </c>
      <c r="R18" s="139"/>
      <c r="S18" s="121"/>
      <c r="T18" s="122"/>
      <c r="U18" s="123"/>
    </row>
    <row r="19" spans="1:21" ht="9.9499999999999993" customHeight="1" x14ac:dyDescent="0.15">
      <c r="A19" s="142">
        <v>4</v>
      </c>
      <c r="B19" s="177" t="str">
        <f>IF('１か月目'!B19=0,"",'１か月目'!B19)</f>
        <v/>
      </c>
      <c r="C19" s="20" t="s">
        <v>12</v>
      </c>
      <c r="D19" s="42">
        <f>IF(B19="",0,D$13)</f>
        <v>0</v>
      </c>
      <c r="E19" s="43"/>
      <c r="F19" s="34" t="str">
        <f>IF($B19="","",(D19-(E19+G19+H19)))</f>
        <v/>
      </c>
      <c r="G19" s="43"/>
      <c r="H19" s="43"/>
      <c r="I19" s="79" t="str">
        <f t="shared" ref="I19" si="22">IF(B19="","",IF((D19-E19)=0,0,ROUNDDOWN(((F19/D19)*100),3)))</f>
        <v/>
      </c>
      <c r="J19" s="95" t="str">
        <f>'１か月目'!J19</f>
        <v/>
      </c>
      <c r="K19" s="32" t="str">
        <f>IF($B19="","",'18か月目'!K19+(E19+G19+H19))</f>
        <v/>
      </c>
      <c r="L19" s="32" t="str">
        <f>IF($B19="","",'18か月目'!L19-D19)</f>
        <v/>
      </c>
      <c r="M19" s="85" t="str">
        <f t="shared" ref="M19" si="23">IF(B19="","",IF((J19-K19)=0,0,ROUNDDOWN((((O19-K19)/J19)*100),3)))</f>
        <v/>
      </c>
      <c r="N19" s="116" t="str">
        <f t="shared" ref="N19" si="24">IF(B19="","",IF(AND(M19&gt;=80,M20&gt;=80),"可","不可"))</f>
        <v/>
      </c>
      <c r="O19" s="95">
        <f>'18か月目'!O19+D19</f>
        <v>0</v>
      </c>
      <c r="P19" s="32" t="str">
        <f>IF($B19="","",'18か月目'!P19+E19)</f>
        <v/>
      </c>
      <c r="Q19" s="76" t="str">
        <f t="shared" ref="Q19" si="25">IF(B19="","",IF(O19-(K19-P19)=0,0,ROUNDDOWN(((O19-K19)/(O19-P19)*100),3)))</f>
        <v/>
      </c>
      <c r="R19" s="138" t="str">
        <f t="shared" ref="R19" si="26">IF(B19="","",IF(Q19+Q20=0,0,ROUNDDOWN((((O19-K19)+(O20-K20))/((O19-P19)+(O20-P20))*100),3)))</f>
        <v/>
      </c>
      <c r="S19" s="118"/>
      <c r="T19" s="119"/>
      <c r="U19" s="120"/>
    </row>
    <row r="20" spans="1:21" ht="9.9499999999999993" customHeight="1" x14ac:dyDescent="0.15">
      <c r="A20" s="143"/>
      <c r="B20" s="178"/>
      <c r="C20" s="109" t="s">
        <v>13</v>
      </c>
      <c r="D20" s="44">
        <f>IF(B19="",0,D$14)</f>
        <v>0</v>
      </c>
      <c r="E20" s="45"/>
      <c r="F20" s="35" t="str">
        <f>IF($B19="","",(D20-(E20+G20+H20)))</f>
        <v/>
      </c>
      <c r="G20" s="45"/>
      <c r="H20" s="45"/>
      <c r="I20" s="80" t="str">
        <f t="shared" ref="I20" si="27">IF(B19="","",IF((D20-E20)=0,0,ROUNDDOWN(((F20/D20)*100),3)))</f>
        <v/>
      </c>
      <c r="J20" s="94" t="str">
        <f>'１か月目'!J20</f>
        <v/>
      </c>
      <c r="K20" s="33" t="str">
        <f>IF($B19="","",'18か月目'!K20+(E20+G20+H20))</f>
        <v/>
      </c>
      <c r="L20" s="33" t="str">
        <f>IF($B19="","",'18か月目'!L20-D20)</f>
        <v/>
      </c>
      <c r="M20" s="87" t="str">
        <f t="shared" ref="M20" si="28">IF(B19="","",IF((J20-K20)=0,0,ROUNDDOWN((((O20-K20)/J20)*100),3)))</f>
        <v/>
      </c>
      <c r="N20" s="117"/>
      <c r="O20" s="94">
        <f>'18か月目'!O20+D20</f>
        <v>0</v>
      </c>
      <c r="P20" s="33" t="str">
        <f>IF($B19="","",'18か月目'!P20+E20)</f>
        <v/>
      </c>
      <c r="Q20" s="77" t="str">
        <f t="shared" ref="Q20" si="29">IF(B19="","",IF(O20-(K20-P20)=0,0,ROUNDDOWN(((O20-K20)/(O20-P20)*100),3)))</f>
        <v/>
      </c>
      <c r="R20" s="139"/>
      <c r="S20" s="121"/>
      <c r="T20" s="122"/>
      <c r="U20" s="123"/>
    </row>
    <row r="21" spans="1:21" ht="9.9499999999999993" customHeight="1" x14ac:dyDescent="0.15">
      <c r="A21" s="142">
        <v>5</v>
      </c>
      <c r="B21" s="177" t="str">
        <f>IF('１か月目'!B21=0,"",'１か月目'!B21)</f>
        <v/>
      </c>
      <c r="C21" s="108" t="s">
        <v>12</v>
      </c>
      <c r="D21" s="46">
        <f>IF(B21="",0,D$13)</f>
        <v>0</v>
      </c>
      <c r="E21" s="47"/>
      <c r="F21" s="36" t="str">
        <f t="shared" ref="F21" si="30">IF($B21="","",(D21-(E21+G21+H21)))</f>
        <v/>
      </c>
      <c r="G21" s="47"/>
      <c r="H21" s="47"/>
      <c r="I21" s="81" t="str">
        <f t="shared" ref="I21" si="31">IF(B21="","",IF((D21-E21)=0,0,ROUNDDOWN(((F21/D21)*100),3)))</f>
        <v/>
      </c>
      <c r="J21" s="95" t="str">
        <f>'１か月目'!J21</f>
        <v/>
      </c>
      <c r="K21" s="32" t="str">
        <f>IF($B21="","",'18か月目'!K21+(E21+G21+H21))</f>
        <v/>
      </c>
      <c r="L21" s="32" t="str">
        <f>IF($B21="","",'18か月目'!L21-D21)</f>
        <v/>
      </c>
      <c r="M21" s="88" t="str">
        <f t="shared" ref="M21" si="32">IF(B21="","",IF((J21-K21)=0,0,ROUNDDOWN((((O21-K21)/J21)*100),3)))</f>
        <v/>
      </c>
      <c r="N21" s="116" t="str">
        <f t="shared" ref="N21" si="33">IF(B21="","",IF(AND(M21&gt;=80,M22&gt;=80),"可","不可"))</f>
        <v/>
      </c>
      <c r="O21" s="95">
        <f>'18か月目'!O21+D21</f>
        <v>0</v>
      </c>
      <c r="P21" s="32" t="str">
        <f>IF($B21="","",'18か月目'!P21+E21)</f>
        <v/>
      </c>
      <c r="Q21" s="76" t="str">
        <f t="shared" ref="Q21" si="34">IF(B21="","",IF(O21-(K21-P21)=0,0,ROUNDDOWN(((O21-K21)/(O21-P21)*100),3)))</f>
        <v/>
      </c>
      <c r="R21" s="138" t="str">
        <f t="shared" ref="R21" si="35">IF(B21="","",IF(Q21+Q22=0,0,ROUNDDOWN((((O21-K21)+(O22-K22))/((O21-P21)+(O22-P22))*100),3)))</f>
        <v/>
      </c>
      <c r="S21" s="118"/>
      <c r="T21" s="119"/>
      <c r="U21" s="120"/>
    </row>
    <row r="22" spans="1:21" ht="9.9499999999999993" customHeight="1" x14ac:dyDescent="0.15">
      <c r="A22" s="143"/>
      <c r="B22" s="178"/>
      <c r="C22" s="18" t="s">
        <v>13</v>
      </c>
      <c r="D22" s="48">
        <f>IF(B21="",0,D$14)</f>
        <v>0</v>
      </c>
      <c r="E22" s="41"/>
      <c r="F22" s="33" t="str">
        <f t="shared" ref="F22" si="36">IF($B21="","",(D22-(E22+G22+H22)))</f>
        <v/>
      </c>
      <c r="G22" s="41"/>
      <c r="H22" s="41"/>
      <c r="I22" s="77" t="str">
        <f t="shared" ref="I22" si="37">IF(B21="","",IF((D22-E22)=0,0,ROUNDDOWN(((F22/D22)*100),3)))</f>
        <v/>
      </c>
      <c r="J22" s="94" t="str">
        <f>'１か月目'!J22</f>
        <v/>
      </c>
      <c r="K22" s="33" t="str">
        <f>IF($B21="","",'18か月目'!K22+(E22+G22+H22))</f>
        <v/>
      </c>
      <c r="L22" s="33" t="str">
        <f>IF($B21="","",'18か月目'!L22-D22)</f>
        <v/>
      </c>
      <c r="M22" s="86" t="str">
        <f t="shared" ref="M22" si="38">IF(B21="","",IF((J22-K22)=0,0,ROUNDDOWN((((O22-K22)/J22)*100),3)))</f>
        <v/>
      </c>
      <c r="N22" s="117"/>
      <c r="O22" s="94">
        <f>'18か月目'!O22+D22</f>
        <v>0</v>
      </c>
      <c r="P22" s="33" t="str">
        <f>IF($B21="","",'18か月目'!P22+E22)</f>
        <v/>
      </c>
      <c r="Q22" s="77" t="str">
        <f t="shared" ref="Q22" si="39">IF(B21="","",IF(O22-(K22-P22)=0,0,ROUNDDOWN(((O22-K22)/(O22-P22)*100),3)))</f>
        <v/>
      </c>
      <c r="R22" s="139"/>
      <c r="S22" s="121"/>
      <c r="T22" s="122"/>
      <c r="U22" s="123"/>
    </row>
    <row r="23" spans="1:21" ht="9.9499999999999993" customHeight="1" x14ac:dyDescent="0.15">
      <c r="A23" s="142">
        <v>6</v>
      </c>
      <c r="B23" s="177" t="str">
        <f>IF('１か月目'!B23=0,"",'１か月目'!B23)</f>
        <v/>
      </c>
      <c r="C23" s="20" t="s">
        <v>12</v>
      </c>
      <c r="D23" s="42">
        <f>IF(B23="",0,D$13)</f>
        <v>0</v>
      </c>
      <c r="E23" s="43"/>
      <c r="F23" s="34" t="str">
        <f t="shared" ref="F23" si="40">IF($B23="","",(D23-(E23+G23+H23)))</f>
        <v/>
      </c>
      <c r="G23" s="43"/>
      <c r="H23" s="43"/>
      <c r="I23" s="79" t="str">
        <f t="shared" ref="I23" si="41">IF(B23="","",IF((D23-E23)=0,0,ROUNDDOWN(((F23/D23)*100),3)))</f>
        <v/>
      </c>
      <c r="J23" s="95" t="str">
        <f>'１か月目'!J23</f>
        <v/>
      </c>
      <c r="K23" s="32" t="str">
        <f>IF($B23="","",'18か月目'!K23+(E23+G23+H23))</f>
        <v/>
      </c>
      <c r="L23" s="32" t="str">
        <f>IF($B23="","",'18か月目'!L23-D23)</f>
        <v/>
      </c>
      <c r="M23" s="85" t="str">
        <f t="shared" ref="M23" si="42">IF(B23="","",IF((J23-K23)=0,0,ROUNDDOWN((((O23-K23)/J23)*100),3)))</f>
        <v/>
      </c>
      <c r="N23" s="116" t="str">
        <f t="shared" ref="N23" si="43">IF(B23="","",IF(AND(M23&gt;=80,M24&gt;=80),"可","不可"))</f>
        <v/>
      </c>
      <c r="O23" s="95">
        <f>'18か月目'!O23+D23</f>
        <v>0</v>
      </c>
      <c r="P23" s="32" t="str">
        <f>IF($B23="","",'18か月目'!P23+E23)</f>
        <v/>
      </c>
      <c r="Q23" s="76" t="str">
        <f t="shared" ref="Q23" si="44">IF(B23="","",IF(O23-(K23-P23)=0,0,ROUNDDOWN(((O23-K23)/(O23-P23)*100),3)))</f>
        <v/>
      </c>
      <c r="R23" s="138" t="str">
        <f t="shared" ref="R23" si="45">IF(B23="","",IF(Q23+Q24=0,0,ROUNDDOWN((((O23-K23)+(O24-K24))/((O23-P23)+(O24-P24))*100),3)))</f>
        <v/>
      </c>
      <c r="S23" s="118"/>
      <c r="T23" s="119"/>
      <c r="U23" s="120"/>
    </row>
    <row r="24" spans="1:21" ht="9.9499999999999993" customHeight="1" x14ac:dyDescent="0.15">
      <c r="A24" s="143"/>
      <c r="B24" s="178"/>
      <c r="C24" s="109" t="s">
        <v>13</v>
      </c>
      <c r="D24" s="44">
        <f>IF(B23="",0,D$14)</f>
        <v>0</v>
      </c>
      <c r="E24" s="45"/>
      <c r="F24" s="35" t="str">
        <f t="shared" ref="F24" si="46">IF($B23="","",(D24-(E24+G24+H24)))</f>
        <v/>
      </c>
      <c r="G24" s="45"/>
      <c r="H24" s="45"/>
      <c r="I24" s="80" t="str">
        <f t="shared" ref="I24" si="47">IF(B23="","",IF((D24-E24)=0,0,ROUNDDOWN(((F24/D24)*100),3)))</f>
        <v/>
      </c>
      <c r="J24" s="94" t="str">
        <f>'１か月目'!J24</f>
        <v/>
      </c>
      <c r="K24" s="33" t="str">
        <f>IF($B23="","",'18か月目'!K24+(E24+G24+H24))</f>
        <v/>
      </c>
      <c r="L24" s="33" t="str">
        <f>IF($B23="","",'18か月目'!L24-D24)</f>
        <v/>
      </c>
      <c r="M24" s="87" t="str">
        <f t="shared" ref="M24" si="48">IF(B23="","",IF((J24-K24)=0,0,ROUNDDOWN((((O24-K24)/J24)*100),3)))</f>
        <v/>
      </c>
      <c r="N24" s="117"/>
      <c r="O24" s="94">
        <f>'18か月目'!O24+D24</f>
        <v>0</v>
      </c>
      <c r="P24" s="33" t="str">
        <f>IF($B23="","",'18か月目'!P24+E24)</f>
        <v/>
      </c>
      <c r="Q24" s="77" t="str">
        <f t="shared" ref="Q24" si="49">IF(B23="","",IF(O24-(K24-P24)=0,0,ROUNDDOWN(((O24-K24)/(O24-P24)*100),3)))</f>
        <v/>
      </c>
      <c r="R24" s="139"/>
      <c r="S24" s="121"/>
      <c r="T24" s="122"/>
      <c r="U24" s="123"/>
    </row>
    <row r="25" spans="1:21" ht="9.9499999999999993" customHeight="1" x14ac:dyDescent="0.15">
      <c r="A25" s="142">
        <v>7</v>
      </c>
      <c r="B25" s="177" t="str">
        <f>IF('１か月目'!B25=0,"",'１か月目'!B25)</f>
        <v/>
      </c>
      <c r="C25" s="108" t="s">
        <v>12</v>
      </c>
      <c r="D25" s="46">
        <f>IF(B25="",0,D$13)</f>
        <v>0</v>
      </c>
      <c r="E25" s="47"/>
      <c r="F25" s="36" t="str">
        <f t="shared" ref="F25" si="50">IF($B25="","",(D25-(E25+G25+H25)))</f>
        <v/>
      </c>
      <c r="G25" s="47"/>
      <c r="H25" s="47"/>
      <c r="I25" s="81" t="str">
        <f t="shared" ref="I25" si="51">IF(B25="","",IF((D25-E25)=0,0,ROUNDDOWN(((F25/D25)*100),3)))</f>
        <v/>
      </c>
      <c r="J25" s="95" t="str">
        <f>'１か月目'!J25</f>
        <v/>
      </c>
      <c r="K25" s="32" t="str">
        <f>IF($B25="","",'18か月目'!K25+(E25+G25+H25))</f>
        <v/>
      </c>
      <c r="L25" s="32" t="str">
        <f>IF($B25="","",'18か月目'!L25-D25)</f>
        <v/>
      </c>
      <c r="M25" s="88" t="str">
        <f t="shared" ref="M25" si="52">IF(B25="","",IF((J25-K25)=0,0,ROUNDDOWN((((O25-K25)/J25)*100),3)))</f>
        <v/>
      </c>
      <c r="N25" s="116" t="str">
        <f t="shared" ref="N25" si="53">IF(B25="","",IF(AND(M25&gt;=80,M26&gt;=80),"可","不可"))</f>
        <v/>
      </c>
      <c r="O25" s="95">
        <f>'18か月目'!O25+D25</f>
        <v>0</v>
      </c>
      <c r="P25" s="32" t="str">
        <f>IF($B25="","",'18か月目'!P25+E25)</f>
        <v/>
      </c>
      <c r="Q25" s="76" t="str">
        <f t="shared" ref="Q25" si="54">IF(B25="","",IF(O25-(K25-P25)=0,0,ROUNDDOWN(((O25-K25)/(O25-P25)*100),3)))</f>
        <v/>
      </c>
      <c r="R25" s="138" t="str">
        <f t="shared" ref="R25" si="55">IF(B25="","",IF(Q25+Q26=0,0,ROUNDDOWN((((O25-K25)+(O26-K26))/((O25-P25)+(O26-P26))*100),3)))</f>
        <v/>
      </c>
      <c r="S25" s="118"/>
      <c r="T25" s="119"/>
      <c r="U25" s="120"/>
    </row>
    <row r="26" spans="1:21" ht="9.9499999999999993" customHeight="1" x14ac:dyDescent="0.15">
      <c r="A26" s="143"/>
      <c r="B26" s="178"/>
      <c r="C26" s="18" t="s">
        <v>13</v>
      </c>
      <c r="D26" s="48">
        <f>IF(B25="",0,D$14)</f>
        <v>0</v>
      </c>
      <c r="E26" s="41"/>
      <c r="F26" s="33" t="str">
        <f t="shared" ref="F26" si="56">IF($B25="","",(D26-(E26+G26+H26)))</f>
        <v/>
      </c>
      <c r="G26" s="41"/>
      <c r="H26" s="41"/>
      <c r="I26" s="77" t="str">
        <f t="shared" ref="I26" si="57">IF(B25="","",IF((D26-E26)=0,0,ROUNDDOWN(((F26/D26)*100),3)))</f>
        <v/>
      </c>
      <c r="J26" s="94" t="str">
        <f>'１か月目'!J26</f>
        <v/>
      </c>
      <c r="K26" s="33" t="str">
        <f>IF($B25="","",'18か月目'!K26+(E26+G26+H26))</f>
        <v/>
      </c>
      <c r="L26" s="33" t="str">
        <f>IF($B25="","",'18か月目'!L26-D26)</f>
        <v/>
      </c>
      <c r="M26" s="86" t="str">
        <f t="shared" ref="M26" si="58">IF(B25="","",IF((J26-K26)=0,0,ROUNDDOWN((((O26-K26)/J26)*100),3)))</f>
        <v/>
      </c>
      <c r="N26" s="117"/>
      <c r="O26" s="94">
        <f>'18か月目'!O26+D26</f>
        <v>0</v>
      </c>
      <c r="P26" s="33" t="str">
        <f>IF($B25="","",'18か月目'!P26+E26)</f>
        <v/>
      </c>
      <c r="Q26" s="77" t="str">
        <f t="shared" ref="Q26" si="59">IF(B25="","",IF(O26-(K26-P26)=0,0,ROUNDDOWN(((O26-K26)/(O26-P26)*100),3)))</f>
        <v/>
      </c>
      <c r="R26" s="139"/>
      <c r="S26" s="121"/>
      <c r="T26" s="122"/>
      <c r="U26" s="123"/>
    </row>
    <row r="27" spans="1:21" ht="9.9499999999999993" customHeight="1" x14ac:dyDescent="0.15">
      <c r="A27" s="142">
        <v>8</v>
      </c>
      <c r="B27" s="177" t="str">
        <f>IF('１か月目'!B27=0,"",'１か月目'!B27)</f>
        <v/>
      </c>
      <c r="C27" s="20" t="s">
        <v>12</v>
      </c>
      <c r="D27" s="42">
        <f>IF(B27="",0,D$13)</f>
        <v>0</v>
      </c>
      <c r="E27" s="43"/>
      <c r="F27" s="34" t="str">
        <f t="shared" ref="F27" si="60">IF($B27="","",(D27-(E27+G27+H27)))</f>
        <v/>
      </c>
      <c r="G27" s="43"/>
      <c r="H27" s="43"/>
      <c r="I27" s="79" t="str">
        <f t="shared" ref="I27" si="61">IF(B27="","",IF((D27-E27)=0,0,ROUNDDOWN(((F27/D27)*100),3)))</f>
        <v/>
      </c>
      <c r="J27" s="95" t="str">
        <f>'１か月目'!J27</f>
        <v/>
      </c>
      <c r="K27" s="32" t="str">
        <f>IF($B27="","",'18か月目'!K27+(E27+G27+H27))</f>
        <v/>
      </c>
      <c r="L27" s="32" t="str">
        <f>IF($B27="","",'18か月目'!L27-D27)</f>
        <v/>
      </c>
      <c r="M27" s="85" t="str">
        <f t="shared" ref="M27" si="62">IF(B27="","",IF((J27-K27)=0,0,ROUNDDOWN((((O27-K27)/J27)*100),3)))</f>
        <v/>
      </c>
      <c r="N27" s="116" t="str">
        <f t="shared" ref="N27" si="63">IF(B27="","",IF(AND(M27&gt;=80,M28&gt;=80),"可","不可"))</f>
        <v/>
      </c>
      <c r="O27" s="95">
        <f>'18か月目'!O27+D27</f>
        <v>0</v>
      </c>
      <c r="P27" s="32" t="str">
        <f>IF($B27="","",'18か月目'!P27+E27)</f>
        <v/>
      </c>
      <c r="Q27" s="76" t="str">
        <f t="shared" ref="Q27" si="64">IF(B27="","",IF(O27-(K27-P27)=0,0,ROUNDDOWN(((O27-K27)/(O27-P27)*100),3)))</f>
        <v/>
      </c>
      <c r="R27" s="138" t="str">
        <f t="shared" ref="R27" si="65">IF(B27="","",IF(Q27+Q28=0,0,ROUNDDOWN((((O27-K27)+(O28-K28))/((O27-P27)+(O28-P28))*100),3)))</f>
        <v/>
      </c>
      <c r="S27" s="118"/>
      <c r="T27" s="119"/>
      <c r="U27" s="120"/>
    </row>
    <row r="28" spans="1:21" ht="9.9499999999999993" customHeight="1" x14ac:dyDescent="0.15">
      <c r="A28" s="143"/>
      <c r="B28" s="178"/>
      <c r="C28" s="109" t="s">
        <v>13</v>
      </c>
      <c r="D28" s="44">
        <f>IF(B27="",0,D$14)</f>
        <v>0</v>
      </c>
      <c r="E28" s="45"/>
      <c r="F28" s="35" t="str">
        <f t="shared" ref="F28" si="66">IF($B27="","",(D28-(E28+G28+H28)))</f>
        <v/>
      </c>
      <c r="G28" s="45"/>
      <c r="H28" s="45"/>
      <c r="I28" s="80" t="str">
        <f t="shared" ref="I28" si="67">IF(B27="","",IF((D28-E28)=0,0,ROUNDDOWN(((F28/D28)*100),3)))</f>
        <v/>
      </c>
      <c r="J28" s="94" t="str">
        <f>'１か月目'!J28</f>
        <v/>
      </c>
      <c r="K28" s="33" t="str">
        <f>IF($B27="","",'18か月目'!K28+(E28+G28+H28))</f>
        <v/>
      </c>
      <c r="L28" s="33" t="str">
        <f>IF($B27="","",'18か月目'!L28-D28)</f>
        <v/>
      </c>
      <c r="M28" s="87" t="str">
        <f t="shared" ref="M28" si="68">IF(B27="","",IF((J28-K28)=0,0,ROUNDDOWN((((O28-K28)/J28)*100),3)))</f>
        <v/>
      </c>
      <c r="N28" s="117"/>
      <c r="O28" s="94">
        <f>'18か月目'!O28+D28</f>
        <v>0</v>
      </c>
      <c r="P28" s="33" t="str">
        <f>IF($B27="","",'18か月目'!P28+E28)</f>
        <v/>
      </c>
      <c r="Q28" s="77" t="str">
        <f t="shared" ref="Q28" si="69">IF(B27="","",IF(O28-(K28-P28)=0,0,ROUNDDOWN(((O28-K28)/(O28-P28)*100),3)))</f>
        <v/>
      </c>
      <c r="R28" s="139"/>
      <c r="S28" s="121"/>
      <c r="T28" s="122"/>
      <c r="U28" s="123"/>
    </row>
    <row r="29" spans="1:21" ht="9.9499999999999993" customHeight="1" x14ac:dyDescent="0.15">
      <c r="A29" s="142">
        <v>9</v>
      </c>
      <c r="B29" s="177" t="str">
        <f>IF('１か月目'!B29=0,"",'１か月目'!B29)</f>
        <v/>
      </c>
      <c r="C29" s="108" t="s">
        <v>12</v>
      </c>
      <c r="D29" s="46">
        <f>IF(B29="",0,D$13)</f>
        <v>0</v>
      </c>
      <c r="E29" s="47"/>
      <c r="F29" s="36" t="str">
        <f t="shared" ref="F29" si="70">IF($B29="","",(D29-(E29+G29+H29)))</f>
        <v/>
      </c>
      <c r="G29" s="47"/>
      <c r="H29" s="47"/>
      <c r="I29" s="81" t="str">
        <f t="shared" ref="I29" si="71">IF(B29="","",IF((D29-E29)=0,0,ROUNDDOWN(((F29/D29)*100),3)))</f>
        <v/>
      </c>
      <c r="J29" s="95" t="str">
        <f>'１か月目'!J29</f>
        <v/>
      </c>
      <c r="K29" s="32" t="str">
        <f>IF($B29="","",'18か月目'!K29+(E29+G29+H29))</f>
        <v/>
      </c>
      <c r="L29" s="32" t="str">
        <f>IF($B29="","",'18か月目'!L29-D29)</f>
        <v/>
      </c>
      <c r="M29" s="88" t="str">
        <f t="shared" ref="M29" si="72">IF(B29="","",IF((J29-K29)=0,0,ROUNDDOWN((((O29-K29)/J29)*100),3)))</f>
        <v/>
      </c>
      <c r="N29" s="116" t="str">
        <f t="shared" ref="N29" si="73">IF(B29="","",IF(AND(M29&gt;=80,M30&gt;=80),"可","不可"))</f>
        <v/>
      </c>
      <c r="O29" s="95">
        <f>'18か月目'!O29+D29</f>
        <v>0</v>
      </c>
      <c r="P29" s="32" t="str">
        <f>IF($B29="","",'18か月目'!P29+E29)</f>
        <v/>
      </c>
      <c r="Q29" s="76" t="str">
        <f t="shared" ref="Q29" si="74">IF(B29="","",IF(O29-(K29-P29)=0,0,ROUNDDOWN(((O29-K29)/(O29-P29)*100),3)))</f>
        <v/>
      </c>
      <c r="R29" s="138" t="str">
        <f t="shared" ref="R29" si="75">IF(B29="","",IF(Q29+Q30=0,0,ROUNDDOWN((((O29-K29)+(O30-K30))/((O29-P29)+(O30-P30))*100),3)))</f>
        <v/>
      </c>
      <c r="S29" s="118"/>
      <c r="T29" s="119"/>
      <c r="U29" s="120"/>
    </row>
    <row r="30" spans="1:21" ht="9.9499999999999993" customHeight="1" x14ac:dyDescent="0.15">
      <c r="A30" s="143"/>
      <c r="B30" s="178"/>
      <c r="C30" s="18" t="s">
        <v>13</v>
      </c>
      <c r="D30" s="48">
        <f>IF(B29="",0,D$14)</f>
        <v>0</v>
      </c>
      <c r="E30" s="41"/>
      <c r="F30" s="33" t="str">
        <f t="shared" ref="F30" si="76">IF($B29="","",(D30-(E30+G30+H30)))</f>
        <v/>
      </c>
      <c r="G30" s="41"/>
      <c r="H30" s="41"/>
      <c r="I30" s="77" t="str">
        <f t="shared" ref="I30" si="77">IF(B29="","",IF((D30-E30)=0,0,ROUNDDOWN(((F30/D30)*100),3)))</f>
        <v/>
      </c>
      <c r="J30" s="94" t="str">
        <f>'１か月目'!J30</f>
        <v/>
      </c>
      <c r="K30" s="33" t="str">
        <f>IF($B29="","",'18か月目'!K30+(E30+G30+H30))</f>
        <v/>
      </c>
      <c r="L30" s="33" t="str">
        <f>IF($B29="","",'18か月目'!L30-D30)</f>
        <v/>
      </c>
      <c r="M30" s="86" t="str">
        <f t="shared" ref="M30" si="78">IF(B29="","",IF((J30-K30)=0,0,ROUNDDOWN((((O30-K30)/J30)*100),3)))</f>
        <v/>
      </c>
      <c r="N30" s="117"/>
      <c r="O30" s="94">
        <f>'18か月目'!O30+D30</f>
        <v>0</v>
      </c>
      <c r="P30" s="33" t="str">
        <f>IF($B29="","",'18か月目'!P30+E30)</f>
        <v/>
      </c>
      <c r="Q30" s="77" t="str">
        <f t="shared" ref="Q30" si="79">IF(B29="","",IF(O30-(K30-P30)=0,0,ROUNDDOWN(((O30-K30)/(O30-P30)*100),3)))</f>
        <v/>
      </c>
      <c r="R30" s="139"/>
      <c r="S30" s="121"/>
      <c r="T30" s="122"/>
      <c r="U30" s="123"/>
    </row>
    <row r="31" spans="1:21" ht="9.9499999999999993" customHeight="1" x14ac:dyDescent="0.15">
      <c r="A31" s="142">
        <v>10</v>
      </c>
      <c r="B31" s="177" t="str">
        <f>IF('１か月目'!B31=0,"",'１か月目'!B31)</f>
        <v/>
      </c>
      <c r="C31" s="20" t="s">
        <v>12</v>
      </c>
      <c r="D31" s="42">
        <f>IF(B31="",0,D$13)</f>
        <v>0</v>
      </c>
      <c r="E31" s="43"/>
      <c r="F31" s="34" t="str">
        <f t="shared" ref="F31" si="80">IF($B31="","",(D31-(E31+G31+H31)))</f>
        <v/>
      </c>
      <c r="G31" s="43"/>
      <c r="H31" s="43"/>
      <c r="I31" s="79" t="str">
        <f t="shared" ref="I31" si="81">IF(B31="","",IF((D31-E31)=0,0,ROUNDDOWN(((F31/D31)*100),3)))</f>
        <v/>
      </c>
      <c r="J31" s="95" t="str">
        <f>'１か月目'!J31</f>
        <v/>
      </c>
      <c r="K31" s="32" t="str">
        <f>IF($B31="","",'18か月目'!K31+(E31+G31+H31))</f>
        <v/>
      </c>
      <c r="L31" s="32" t="str">
        <f>IF($B31="","",'18か月目'!L31-D31)</f>
        <v/>
      </c>
      <c r="M31" s="85" t="str">
        <f t="shared" ref="M31" si="82">IF(B31="","",IF((J31-K31)=0,0,ROUNDDOWN((((O31-K31)/J31)*100),3)))</f>
        <v/>
      </c>
      <c r="N31" s="116" t="str">
        <f t="shared" ref="N31" si="83">IF(B31="","",IF(AND(M31&gt;=80,M32&gt;=80),"可","不可"))</f>
        <v/>
      </c>
      <c r="O31" s="95">
        <f>'18か月目'!O31+D31</f>
        <v>0</v>
      </c>
      <c r="P31" s="32" t="str">
        <f>IF($B31="","",'18か月目'!P31+E31)</f>
        <v/>
      </c>
      <c r="Q31" s="76" t="str">
        <f t="shared" ref="Q31" si="84">IF(B31="","",IF(O31-(K31-P31)=0,0,ROUNDDOWN(((O31-K31)/(O31-P31)*100),3)))</f>
        <v/>
      </c>
      <c r="R31" s="138" t="str">
        <f t="shared" ref="R31" si="85">IF(B31="","",IF(Q31+Q32=0,0,ROUNDDOWN((((O31-K31)+(O32-K32))/((O31-P31)+(O32-P32))*100),3)))</f>
        <v/>
      </c>
      <c r="S31" s="118"/>
      <c r="T31" s="119"/>
      <c r="U31" s="120"/>
    </row>
    <row r="32" spans="1:21" ht="9.9499999999999993" customHeight="1" x14ac:dyDescent="0.15">
      <c r="A32" s="143"/>
      <c r="B32" s="178"/>
      <c r="C32" s="109" t="s">
        <v>13</v>
      </c>
      <c r="D32" s="44">
        <f>IF(B31="",0,D$14)</f>
        <v>0</v>
      </c>
      <c r="E32" s="45"/>
      <c r="F32" s="35" t="str">
        <f t="shared" ref="F32" si="86">IF($B31="","",(D32-(E32+G32+H32)))</f>
        <v/>
      </c>
      <c r="G32" s="45"/>
      <c r="H32" s="45"/>
      <c r="I32" s="80" t="str">
        <f t="shared" ref="I32" si="87">IF(B31="","",IF((D32-E32)=0,0,ROUNDDOWN(((F32/D32)*100),3)))</f>
        <v/>
      </c>
      <c r="J32" s="94" t="str">
        <f>'１か月目'!J32</f>
        <v/>
      </c>
      <c r="K32" s="33" t="str">
        <f>IF($B31="","",'18か月目'!K32+(E32+G32+H32))</f>
        <v/>
      </c>
      <c r="L32" s="33" t="str">
        <f>IF($B31="","",'18か月目'!L32-D32)</f>
        <v/>
      </c>
      <c r="M32" s="87" t="str">
        <f t="shared" ref="M32" si="88">IF(B31="","",IF((J32-K32)=0,0,ROUNDDOWN((((O32-K32)/J32)*100),3)))</f>
        <v/>
      </c>
      <c r="N32" s="117"/>
      <c r="O32" s="94">
        <f>'18か月目'!O32+D32</f>
        <v>0</v>
      </c>
      <c r="P32" s="33" t="str">
        <f>IF($B31="","",'18か月目'!P32+E32)</f>
        <v/>
      </c>
      <c r="Q32" s="77" t="str">
        <f t="shared" ref="Q32" si="89">IF(B31="","",IF(O32-(K32-P32)=0,0,ROUNDDOWN(((O32-K32)/(O32-P32)*100),3)))</f>
        <v/>
      </c>
      <c r="R32" s="139"/>
      <c r="S32" s="121"/>
      <c r="T32" s="122"/>
      <c r="U32" s="123"/>
    </row>
    <row r="33" spans="1:21" ht="9.9499999999999993" customHeight="1" x14ac:dyDescent="0.15">
      <c r="A33" s="142">
        <v>11</v>
      </c>
      <c r="B33" s="177" t="str">
        <f>IF('１か月目'!B33=0,"",'１か月目'!B33)</f>
        <v/>
      </c>
      <c r="C33" s="108" t="s">
        <v>12</v>
      </c>
      <c r="D33" s="46">
        <f>IF(B33="",0,D$13)</f>
        <v>0</v>
      </c>
      <c r="E33" s="47"/>
      <c r="F33" s="36" t="str">
        <f t="shared" ref="F33" si="90">IF($B33="","",(D33-(E33+G33+H33)))</f>
        <v/>
      </c>
      <c r="G33" s="47"/>
      <c r="H33" s="47"/>
      <c r="I33" s="81" t="str">
        <f t="shared" ref="I33" si="91">IF(B33="","",IF((D33-E33)=0,0,ROUNDDOWN(((F33/D33)*100),3)))</f>
        <v/>
      </c>
      <c r="J33" s="95" t="str">
        <f>'１か月目'!J33</f>
        <v/>
      </c>
      <c r="K33" s="32" t="str">
        <f>IF($B33="","",'18か月目'!K33+(E33+G33+H33))</f>
        <v/>
      </c>
      <c r="L33" s="32" t="str">
        <f>IF($B33="","",'18か月目'!L33-D33)</f>
        <v/>
      </c>
      <c r="M33" s="88" t="str">
        <f t="shared" ref="M33" si="92">IF(B33="","",IF((J33-K33)=0,0,ROUNDDOWN((((O33-K33)/J33)*100),3)))</f>
        <v/>
      </c>
      <c r="N33" s="116" t="str">
        <f t="shared" ref="N33" si="93">IF(B33="","",IF(AND(M33&gt;=80,M34&gt;=80),"可","不可"))</f>
        <v/>
      </c>
      <c r="O33" s="95">
        <f>'18か月目'!O33+D33</f>
        <v>0</v>
      </c>
      <c r="P33" s="32" t="str">
        <f>IF($B33="","",'18か月目'!P33+E33)</f>
        <v/>
      </c>
      <c r="Q33" s="76" t="str">
        <f t="shared" ref="Q33" si="94">IF(B33="","",IF(O33-(K33-P33)=0,0,ROUNDDOWN(((O33-K33)/(O33-P33)*100),3)))</f>
        <v/>
      </c>
      <c r="R33" s="138" t="str">
        <f t="shared" ref="R33" si="95">IF(B33="","",IF(Q33+Q34=0,0,ROUNDDOWN((((O33-K33)+(O34-K34))/((O33-P33)+(O34-P34))*100),3)))</f>
        <v/>
      </c>
      <c r="S33" s="118"/>
      <c r="T33" s="119"/>
      <c r="U33" s="120"/>
    </row>
    <row r="34" spans="1:21" ht="9.9499999999999993" customHeight="1" x14ac:dyDescent="0.15">
      <c r="A34" s="143"/>
      <c r="B34" s="178"/>
      <c r="C34" s="18" t="s">
        <v>13</v>
      </c>
      <c r="D34" s="48">
        <f>IF(B33="",0,D$14)</f>
        <v>0</v>
      </c>
      <c r="E34" s="41"/>
      <c r="F34" s="33" t="str">
        <f t="shared" ref="F34" si="96">IF($B33="","",(D34-(E34+G34+H34)))</f>
        <v/>
      </c>
      <c r="G34" s="41"/>
      <c r="H34" s="41"/>
      <c r="I34" s="77" t="str">
        <f t="shared" ref="I34" si="97">IF(B33="","",IF((D34-E34)=0,0,ROUNDDOWN(((F34/D34)*100),3)))</f>
        <v/>
      </c>
      <c r="J34" s="94" t="str">
        <f>'１か月目'!J34</f>
        <v/>
      </c>
      <c r="K34" s="33" t="str">
        <f>IF($B33="","",'18か月目'!K34+(E34+G34+H34))</f>
        <v/>
      </c>
      <c r="L34" s="33" t="str">
        <f>IF($B33="","",'18か月目'!L34-D34)</f>
        <v/>
      </c>
      <c r="M34" s="86" t="str">
        <f t="shared" ref="M34" si="98">IF(B33="","",IF((J34-K34)=0,0,ROUNDDOWN((((O34-K34)/J34)*100),3)))</f>
        <v/>
      </c>
      <c r="N34" s="117"/>
      <c r="O34" s="94">
        <f>'18か月目'!O34+D34</f>
        <v>0</v>
      </c>
      <c r="P34" s="33" t="str">
        <f>IF($B33="","",'18か月目'!P34+E34)</f>
        <v/>
      </c>
      <c r="Q34" s="77" t="str">
        <f t="shared" ref="Q34" si="99">IF(B33="","",IF(O34-(K34-P34)=0,0,ROUNDDOWN(((O34-K34)/(O34-P34)*100),3)))</f>
        <v/>
      </c>
      <c r="R34" s="139"/>
      <c r="S34" s="121"/>
      <c r="T34" s="122"/>
      <c r="U34" s="123"/>
    </row>
    <row r="35" spans="1:21" ht="9.9499999999999993" customHeight="1" x14ac:dyDescent="0.15">
      <c r="A35" s="142">
        <v>12</v>
      </c>
      <c r="B35" s="177" t="str">
        <f>IF('１か月目'!B35=0,"",'１か月目'!B35)</f>
        <v/>
      </c>
      <c r="C35" s="20" t="s">
        <v>12</v>
      </c>
      <c r="D35" s="42">
        <f>IF(B35="",0,D$13)</f>
        <v>0</v>
      </c>
      <c r="E35" s="43"/>
      <c r="F35" s="34" t="str">
        <f t="shared" ref="F35" si="100">IF($B35="","",(D35-(E35+G35+H35)))</f>
        <v/>
      </c>
      <c r="G35" s="43"/>
      <c r="H35" s="43"/>
      <c r="I35" s="79" t="str">
        <f t="shared" ref="I35" si="101">IF(B35="","",IF((D35-E35)=0,0,ROUNDDOWN(((F35/D35)*100),3)))</f>
        <v/>
      </c>
      <c r="J35" s="95" t="str">
        <f>'１か月目'!J35</f>
        <v/>
      </c>
      <c r="K35" s="32" t="str">
        <f>IF($B35="","",'18か月目'!K35+(E35+G35+H35))</f>
        <v/>
      </c>
      <c r="L35" s="32" t="str">
        <f>IF($B35="","",'18か月目'!L35-D35)</f>
        <v/>
      </c>
      <c r="M35" s="85" t="str">
        <f t="shared" ref="M35" si="102">IF(B35="","",IF((J35-K35)=0,0,ROUNDDOWN((((O35-K35)/J35)*100),3)))</f>
        <v/>
      </c>
      <c r="N35" s="116" t="str">
        <f t="shared" ref="N35" si="103">IF(B35="","",IF(AND(M35&gt;=80,M36&gt;=80),"可","不可"))</f>
        <v/>
      </c>
      <c r="O35" s="95">
        <f>'18か月目'!O35+D35</f>
        <v>0</v>
      </c>
      <c r="P35" s="32" t="str">
        <f>IF($B35="","",'18か月目'!P35+E35)</f>
        <v/>
      </c>
      <c r="Q35" s="76" t="str">
        <f t="shared" ref="Q35" si="104">IF(B35="","",IF(O35-(K35-P35)=0,0,ROUNDDOWN(((O35-K35)/(O35-P35)*100),3)))</f>
        <v/>
      </c>
      <c r="R35" s="138" t="str">
        <f t="shared" ref="R35" si="105">IF(B35="","",IF(Q35+Q36=0,0,ROUNDDOWN((((O35-K35)+(O36-K36))/((O35-P35)+(O36-P36))*100),3)))</f>
        <v/>
      </c>
      <c r="S35" s="118"/>
      <c r="T35" s="119"/>
      <c r="U35" s="120"/>
    </row>
    <row r="36" spans="1:21" ht="9.9499999999999993" customHeight="1" x14ac:dyDescent="0.15">
      <c r="A36" s="143"/>
      <c r="B36" s="178"/>
      <c r="C36" s="109" t="s">
        <v>13</v>
      </c>
      <c r="D36" s="44">
        <f>IF(B35="",0,D$14)</f>
        <v>0</v>
      </c>
      <c r="E36" s="45"/>
      <c r="F36" s="35" t="str">
        <f t="shared" ref="F36" si="106">IF($B35="","",(D36-(E36+G36+H36)))</f>
        <v/>
      </c>
      <c r="G36" s="45"/>
      <c r="H36" s="45"/>
      <c r="I36" s="80" t="str">
        <f t="shared" ref="I36" si="107">IF(B35="","",IF((D36-E36)=0,0,ROUNDDOWN(((F36/D36)*100),3)))</f>
        <v/>
      </c>
      <c r="J36" s="94" t="str">
        <f>'１か月目'!J36</f>
        <v/>
      </c>
      <c r="K36" s="33" t="str">
        <f>IF($B35="","",'18か月目'!K36+(E36+G36+H36))</f>
        <v/>
      </c>
      <c r="L36" s="33" t="str">
        <f>IF($B35="","",'18か月目'!L36-D36)</f>
        <v/>
      </c>
      <c r="M36" s="87" t="str">
        <f t="shared" ref="M36" si="108">IF(B35="","",IF((J36-K36)=0,0,ROUNDDOWN((((O36-K36)/J36)*100),3)))</f>
        <v/>
      </c>
      <c r="N36" s="117"/>
      <c r="O36" s="94">
        <f>'18か月目'!O36+D36</f>
        <v>0</v>
      </c>
      <c r="P36" s="33" t="str">
        <f>IF($B35="","",'18か月目'!P36+E36)</f>
        <v/>
      </c>
      <c r="Q36" s="77" t="str">
        <f t="shared" ref="Q36" si="109">IF(B35="","",IF(O36-(K36-P36)=0,0,ROUNDDOWN(((O36-K36)/(O36-P36)*100),3)))</f>
        <v/>
      </c>
      <c r="R36" s="139"/>
      <c r="S36" s="121"/>
      <c r="T36" s="122"/>
      <c r="U36" s="123"/>
    </row>
    <row r="37" spans="1:21" ht="9.9499999999999993" customHeight="1" x14ac:dyDescent="0.15">
      <c r="A37" s="142">
        <v>13</v>
      </c>
      <c r="B37" s="177" t="str">
        <f>IF('１か月目'!B37=0,"",'１か月目'!B37)</f>
        <v/>
      </c>
      <c r="C37" s="108" t="s">
        <v>12</v>
      </c>
      <c r="D37" s="46">
        <f>IF(B37="",0,D$13)</f>
        <v>0</v>
      </c>
      <c r="E37" s="47"/>
      <c r="F37" s="36" t="str">
        <f t="shared" ref="F37" si="110">IF($B37="","",(D37-(E37+G37+H37)))</f>
        <v/>
      </c>
      <c r="G37" s="47"/>
      <c r="H37" s="47"/>
      <c r="I37" s="81" t="str">
        <f t="shared" ref="I37" si="111">IF(B37="","",IF((D37-E37)=0,0,ROUNDDOWN(((F37/D37)*100),3)))</f>
        <v/>
      </c>
      <c r="J37" s="95" t="str">
        <f>'１か月目'!J37</f>
        <v/>
      </c>
      <c r="K37" s="32" t="str">
        <f>IF($B37="","",'18か月目'!K37+(E37+G37+H37))</f>
        <v/>
      </c>
      <c r="L37" s="32" t="str">
        <f>IF($B37="","",'18か月目'!L37-D37)</f>
        <v/>
      </c>
      <c r="M37" s="88" t="str">
        <f t="shared" ref="M37" si="112">IF(B37="","",IF((J37-K37)=0,0,ROUNDDOWN((((O37-K37)/J37)*100),3)))</f>
        <v/>
      </c>
      <c r="N37" s="116" t="str">
        <f t="shared" ref="N37" si="113">IF(B37="","",IF(AND(M37&gt;=80,M38&gt;=80),"可","不可"))</f>
        <v/>
      </c>
      <c r="O37" s="95">
        <f>'18か月目'!O37+D37</f>
        <v>0</v>
      </c>
      <c r="P37" s="32" t="str">
        <f>IF($B37="","",'18か月目'!P37+E37)</f>
        <v/>
      </c>
      <c r="Q37" s="76" t="str">
        <f t="shared" ref="Q37" si="114">IF(B37="","",IF(O37-(K37-P37)=0,0,ROUNDDOWN(((O37-K37)/(O37-P37)*100),3)))</f>
        <v/>
      </c>
      <c r="R37" s="138" t="str">
        <f t="shared" ref="R37" si="115">IF(B37="","",IF(Q37+Q38=0,0,ROUNDDOWN((((O37-K37)+(O38-K38))/((O37-P37)+(O38-P38))*100),3)))</f>
        <v/>
      </c>
      <c r="S37" s="118"/>
      <c r="T37" s="119"/>
      <c r="U37" s="120"/>
    </row>
    <row r="38" spans="1:21" ht="9.9499999999999993" customHeight="1" x14ac:dyDescent="0.15">
      <c r="A38" s="143"/>
      <c r="B38" s="178"/>
      <c r="C38" s="18" t="s">
        <v>13</v>
      </c>
      <c r="D38" s="48">
        <f>IF(B37="",0,D$14)</f>
        <v>0</v>
      </c>
      <c r="E38" s="41"/>
      <c r="F38" s="33" t="str">
        <f t="shared" ref="F38" si="116">IF($B37="","",(D38-(E38+G38+H38)))</f>
        <v/>
      </c>
      <c r="G38" s="41"/>
      <c r="H38" s="41"/>
      <c r="I38" s="77" t="str">
        <f t="shared" ref="I38" si="117">IF(B37="","",IF((D38-E38)=0,0,ROUNDDOWN(((F38/D38)*100),3)))</f>
        <v/>
      </c>
      <c r="J38" s="94" t="str">
        <f>'１か月目'!J38</f>
        <v/>
      </c>
      <c r="K38" s="33" t="str">
        <f>IF($B37="","",'18か月目'!K38+(E38+G38+H38))</f>
        <v/>
      </c>
      <c r="L38" s="33" t="str">
        <f>IF($B37="","",'18か月目'!L38-D38)</f>
        <v/>
      </c>
      <c r="M38" s="86" t="str">
        <f t="shared" ref="M38" si="118">IF(B37="","",IF((J38-K38)=0,0,ROUNDDOWN((((O38-K38)/J38)*100),3)))</f>
        <v/>
      </c>
      <c r="N38" s="117"/>
      <c r="O38" s="94">
        <f>'18か月目'!O38+D38</f>
        <v>0</v>
      </c>
      <c r="P38" s="33" t="str">
        <f>IF($B37="","",'18か月目'!P38+E38)</f>
        <v/>
      </c>
      <c r="Q38" s="77" t="str">
        <f t="shared" ref="Q38" si="119">IF(B37="","",IF(O38-(K38-P38)=0,0,ROUNDDOWN(((O38-K38)/(O38-P38)*100),3)))</f>
        <v/>
      </c>
      <c r="R38" s="139"/>
      <c r="S38" s="121"/>
      <c r="T38" s="122"/>
      <c r="U38" s="123"/>
    </row>
    <row r="39" spans="1:21" ht="9.9499999999999993" customHeight="1" x14ac:dyDescent="0.15">
      <c r="A39" s="142">
        <v>14</v>
      </c>
      <c r="B39" s="177" t="str">
        <f>IF('１か月目'!B39=0,"",'１か月目'!B39)</f>
        <v/>
      </c>
      <c r="C39" s="20" t="s">
        <v>12</v>
      </c>
      <c r="D39" s="42">
        <f>IF(B39="",0,D$13)</f>
        <v>0</v>
      </c>
      <c r="E39" s="43"/>
      <c r="F39" s="34" t="str">
        <f t="shared" ref="F39" si="120">IF($B39="","",(D39-(E39+G39+H39)))</f>
        <v/>
      </c>
      <c r="G39" s="43"/>
      <c r="H39" s="43"/>
      <c r="I39" s="79" t="str">
        <f t="shared" ref="I39" si="121">IF(B39="","",IF((D39-E39)=0,0,ROUNDDOWN(((F39/D39)*100),3)))</f>
        <v/>
      </c>
      <c r="J39" s="95" t="str">
        <f>'１か月目'!J39</f>
        <v/>
      </c>
      <c r="K39" s="32" t="str">
        <f>IF($B39="","",'18か月目'!K39+(E39+G39+H39))</f>
        <v/>
      </c>
      <c r="L39" s="32" t="str">
        <f>IF($B39="","",'18か月目'!L39-D39)</f>
        <v/>
      </c>
      <c r="M39" s="85" t="str">
        <f t="shared" ref="M39" si="122">IF(B39="","",IF((J39-K39)=0,0,ROUNDDOWN((((O39-K39)/J39)*100),3)))</f>
        <v/>
      </c>
      <c r="N39" s="116" t="str">
        <f t="shared" ref="N39" si="123">IF(B39="","",IF(AND(M39&gt;=80,M40&gt;=80),"可","不可"))</f>
        <v/>
      </c>
      <c r="O39" s="95">
        <f>'18か月目'!O39+D39</f>
        <v>0</v>
      </c>
      <c r="P39" s="32" t="str">
        <f>IF($B39="","",'18か月目'!P39+E39)</f>
        <v/>
      </c>
      <c r="Q39" s="76" t="str">
        <f t="shared" ref="Q39" si="124">IF(B39="","",IF(O39-(K39-P39)=0,0,ROUNDDOWN(((O39-K39)/(O39-P39)*100),3)))</f>
        <v/>
      </c>
      <c r="R39" s="138" t="str">
        <f t="shared" ref="R39" si="125">IF(B39="","",IF(Q39+Q40=0,0,ROUNDDOWN((((O39-K39)+(O40-K40))/((O39-P39)+(O40-P40))*100),3)))</f>
        <v/>
      </c>
      <c r="S39" s="118"/>
      <c r="T39" s="119"/>
      <c r="U39" s="120"/>
    </row>
    <row r="40" spans="1:21" ht="9.9499999999999993" customHeight="1" x14ac:dyDescent="0.15">
      <c r="A40" s="143"/>
      <c r="B40" s="178"/>
      <c r="C40" s="109" t="s">
        <v>13</v>
      </c>
      <c r="D40" s="44">
        <f>IF(B39="",0,D$14)</f>
        <v>0</v>
      </c>
      <c r="E40" s="45"/>
      <c r="F40" s="35" t="str">
        <f t="shared" ref="F40" si="126">IF($B39="","",(D40-(E40+G40+H40)))</f>
        <v/>
      </c>
      <c r="G40" s="45"/>
      <c r="H40" s="45"/>
      <c r="I40" s="80" t="str">
        <f t="shared" ref="I40" si="127">IF(B39="","",IF((D40-E40)=0,0,ROUNDDOWN(((F40/D40)*100),3)))</f>
        <v/>
      </c>
      <c r="J40" s="94" t="str">
        <f>'１か月目'!J40</f>
        <v/>
      </c>
      <c r="K40" s="33" t="str">
        <f>IF($B39="","",'18か月目'!K40+(E40+G40+H40))</f>
        <v/>
      </c>
      <c r="L40" s="33" t="str">
        <f>IF($B39="","",'18か月目'!L40-D40)</f>
        <v/>
      </c>
      <c r="M40" s="87" t="str">
        <f t="shared" ref="M40" si="128">IF(B39="","",IF((J40-K40)=0,0,ROUNDDOWN((((O40-K40)/J40)*100),3)))</f>
        <v/>
      </c>
      <c r="N40" s="117"/>
      <c r="O40" s="94">
        <f>'18か月目'!O40+D40</f>
        <v>0</v>
      </c>
      <c r="P40" s="33" t="str">
        <f>IF($B39="","",'18か月目'!P40+E40)</f>
        <v/>
      </c>
      <c r="Q40" s="77" t="str">
        <f t="shared" ref="Q40" si="129">IF(B39="","",IF(O40-(K40-P40)=0,0,ROUNDDOWN(((O40-K40)/(O40-P40)*100),3)))</f>
        <v/>
      </c>
      <c r="R40" s="139"/>
      <c r="S40" s="121"/>
      <c r="T40" s="122"/>
      <c r="U40" s="123"/>
    </row>
    <row r="41" spans="1:21" ht="9.9499999999999993" customHeight="1" x14ac:dyDescent="0.15">
      <c r="A41" s="142">
        <v>15</v>
      </c>
      <c r="B41" s="177" t="str">
        <f>IF('１か月目'!B41=0,"",'１か月目'!B41)</f>
        <v/>
      </c>
      <c r="C41" s="20" t="s">
        <v>12</v>
      </c>
      <c r="D41" s="46">
        <f>IF(B41="",0,D$13)</f>
        <v>0</v>
      </c>
      <c r="E41" s="47"/>
      <c r="F41" s="36" t="str">
        <f t="shared" ref="F41" si="130">IF($B41="","",(D41-(E41+G41+H41)))</f>
        <v/>
      </c>
      <c r="G41" s="47"/>
      <c r="H41" s="47"/>
      <c r="I41" s="81" t="str">
        <f t="shared" ref="I41" si="131">IF(B41="","",IF((D41-E41)=0,0,ROUNDDOWN(((F41/D41)*100),3)))</f>
        <v/>
      </c>
      <c r="J41" s="95" t="str">
        <f>'１か月目'!J41</f>
        <v/>
      </c>
      <c r="K41" s="32" t="str">
        <f>IF($B41="","",'18か月目'!K41+(E41+G41+H41))</f>
        <v/>
      </c>
      <c r="L41" s="32" t="str">
        <f>IF($B41="","",'18か月目'!L41-D41)</f>
        <v/>
      </c>
      <c r="M41" s="88" t="str">
        <f t="shared" ref="M41" si="132">IF(B41="","",IF((J41-K41)=0,0,ROUNDDOWN((((O41-K41)/J41)*100),3)))</f>
        <v/>
      </c>
      <c r="N41" s="116" t="str">
        <f t="shared" ref="N41" si="133">IF(B41="","",IF(AND(M41&gt;=80,M42&gt;=80),"可","不可"))</f>
        <v/>
      </c>
      <c r="O41" s="95">
        <f>'18か月目'!O41+D41</f>
        <v>0</v>
      </c>
      <c r="P41" s="32" t="str">
        <f>IF($B41="","",'18か月目'!P41+E41)</f>
        <v/>
      </c>
      <c r="Q41" s="76" t="str">
        <f t="shared" ref="Q41" si="134">IF(B41="","",IF(O41-(K41-P41)=0,0,ROUNDDOWN(((O41-K41)/(O41-P41)*100),3)))</f>
        <v/>
      </c>
      <c r="R41" s="138" t="str">
        <f t="shared" ref="R41" si="135">IF(B41="","",IF(Q41+Q42=0,0,ROUNDDOWN((((O41-K41)+(O42-K42))/((O41-P41)+(O42-P42))*100),3)))</f>
        <v/>
      </c>
      <c r="S41" s="118"/>
      <c r="T41" s="119"/>
      <c r="U41" s="120"/>
    </row>
    <row r="42" spans="1:21" ht="9.9499999999999993" customHeight="1" x14ac:dyDescent="0.15">
      <c r="A42" s="143"/>
      <c r="B42" s="178"/>
      <c r="C42" s="109" t="s">
        <v>13</v>
      </c>
      <c r="D42" s="48">
        <f>IF(B41="",0,D$14)</f>
        <v>0</v>
      </c>
      <c r="E42" s="41"/>
      <c r="F42" s="33" t="str">
        <f t="shared" ref="F42" si="136">IF($B41="","",(D42-(E42+G42+H42)))</f>
        <v/>
      </c>
      <c r="G42" s="41"/>
      <c r="H42" s="41"/>
      <c r="I42" s="77" t="str">
        <f t="shared" ref="I42" si="137">IF(B41="","",IF((D42-E42)=0,0,ROUNDDOWN(((F42/D42)*100),3)))</f>
        <v/>
      </c>
      <c r="J42" s="94" t="str">
        <f>'１か月目'!J42</f>
        <v/>
      </c>
      <c r="K42" s="33" t="str">
        <f>IF($B41="","",'18か月目'!K42+(E42+G42+H42))</f>
        <v/>
      </c>
      <c r="L42" s="33" t="str">
        <f>IF($B41="","",'18か月目'!L42-D42)</f>
        <v/>
      </c>
      <c r="M42" s="86" t="str">
        <f t="shared" ref="M42" si="138">IF(B41="","",IF((J42-K42)=0,0,ROUNDDOWN((((O42-K42)/J42)*100),3)))</f>
        <v/>
      </c>
      <c r="N42" s="117"/>
      <c r="O42" s="94">
        <f>'18か月目'!O42+D42</f>
        <v>0</v>
      </c>
      <c r="P42" s="33" t="str">
        <f>IF($B41="","",'18か月目'!P42+E42)</f>
        <v/>
      </c>
      <c r="Q42" s="77" t="str">
        <f t="shared" ref="Q42" si="139">IF(B41="","",IF(O42-(K42-P42)=0,0,ROUNDDOWN(((O42-K42)/(O42-P42)*100),3)))</f>
        <v/>
      </c>
      <c r="R42" s="139"/>
      <c r="S42" s="121"/>
      <c r="T42" s="122"/>
      <c r="U42" s="123"/>
    </row>
    <row r="43" spans="1:21" ht="9.9499999999999993" customHeight="1" x14ac:dyDescent="0.15">
      <c r="A43" s="142">
        <v>16</v>
      </c>
      <c r="B43" s="184" t="str">
        <f>IF('１か月目'!B43=0,"",'１か月目'!B43)</f>
        <v/>
      </c>
      <c r="C43" s="21" t="s">
        <v>12</v>
      </c>
      <c r="D43" s="49">
        <f>IF(B43="",0,D$13)</f>
        <v>0</v>
      </c>
      <c r="E43" s="50"/>
      <c r="F43" s="37" t="str">
        <f t="shared" ref="F43" si="140">IF($B43="","",(D43-(E43+G43+H43)))</f>
        <v/>
      </c>
      <c r="G43" s="50"/>
      <c r="H43" s="50"/>
      <c r="I43" s="82" t="str">
        <f t="shared" ref="I43" si="141">IF(B43="","",IF((D43-E43)=0,0,ROUNDDOWN(((F43/D43)*100),3)))</f>
        <v/>
      </c>
      <c r="J43" s="95" t="str">
        <f>'１か月目'!J43</f>
        <v/>
      </c>
      <c r="K43" s="32" t="str">
        <f>IF($B43="","",'18か月目'!K43+(E43+G43+H43))</f>
        <v/>
      </c>
      <c r="L43" s="32" t="str">
        <f>IF($B43="","",'18か月目'!L43-D43)</f>
        <v/>
      </c>
      <c r="M43" s="89" t="str">
        <f t="shared" ref="M43" si="142">IF(B43="","",IF((J43-K43)=0,0,ROUNDDOWN((((O43-K43)/J43)*100),3)))</f>
        <v/>
      </c>
      <c r="N43" s="163" t="str">
        <f t="shared" ref="N43" si="143">IF(B43="","",IF(AND(M43&gt;=80,M44&gt;=80),"可","不可"))</f>
        <v/>
      </c>
      <c r="O43" s="95">
        <f>'18か月目'!O43+D43</f>
        <v>0</v>
      </c>
      <c r="P43" s="32" t="str">
        <f>IF($B43="","",'18か月目'!P43+E43)</f>
        <v/>
      </c>
      <c r="Q43" s="76" t="str">
        <f t="shared" ref="Q43" si="144">IF(B43="","",IF(O43-(K43-P43)=0,0,ROUNDDOWN(((O43-K43)/(O43-P43)*100),3)))</f>
        <v/>
      </c>
      <c r="R43" s="138" t="str">
        <f t="shared" ref="R43" si="145">IF(B43="","",IF(Q43+Q44=0,0,ROUNDDOWN((((O43-K43)+(O44-K44))/((O43-P43)+(O44-P44))*100),3)))</f>
        <v/>
      </c>
      <c r="S43" s="164"/>
      <c r="T43" s="165"/>
      <c r="U43" s="166"/>
    </row>
    <row r="44" spans="1:21" ht="9.9499999999999993" customHeight="1" x14ac:dyDescent="0.15">
      <c r="A44" s="143"/>
      <c r="B44" s="178"/>
      <c r="C44" s="109" t="s">
        <v>13</v>
      </c>
      <c r="D44" s="44">
        <f>IF(B43="",0,D$14)</f>
        <v>0</v>
      </c>
      <c r="E44" s="45"/>
      <c r="F44" s="35" t="str">
        <f t="shared" ref="F44" si="146">IF($B43="","",(D44-(E44+G44+H44)))</f>
        <v/>
      </c>
      <c r="G44" s="45"/>
      <c r="H44" s="45"/>
      <c r="I44" s="80" t="str">
        <f t="shared" ref="I44" si="147">IF(B43="","",IF((D44-E44)=0,0,ROUNDDOWN(((F44/D44)*100),3)))</f>
        <v/>
      </c>
      <c r="J44" s="94" t="str">
        <f>'１か月目'!J44</f>
        <v/>
      </c>
      <c r="K44" s="33" t="str">
        <f>IF($B43="","",'18か月目'!K44+(E44+G44+H44))</f>
        <v/>
      </c>
      <c r="L44" s="33" t="str">
        <f>IF($B43="","",'18か月目'!L44-D44)</f>
        <v/>
      </c>
      <c r="M44" s="87" t="str">
        <f t="shared" ref="M44" si="148">IF(B43="","",IF((J44-K44)=0,0,ROUNDDOWN((((O44-K44)/J44)*100),3)))</f>
        <v/>
      </c>
      <c r="N44" s="117"/>
      <c r="O44" s="94">
        <f>'18か月目'!O44+D44</f>
        <v>0</v>
      </c>
      <c r="P44" s="33" t="str">
        <f>IF($B43="","",'18か月目'!P44+E44)</f>
        <v/>
      </c>
      <c r="Q44" s="77" t="str">
        <f t="shared" ref="Q44" si="149">IF(B43="","",IF(O44-(K44-P44)=0,0,ROUNDDOWN(((O44-K44)/(O44-P44)*100),3)))</f>
        <v/>
      </c>
      <c r="R44" s="139"/>
      <c r="S44" s="121"/>
      <c r="T44" s="122"/>
      <c r="U44" s="123"/>
    </row>
    <row r="45" spans="1:21" ht="9.9499999999999993" customHeight="1" x14ac:dyDescent="0.15">
      <c r="A45" s="142">
        <v>17</v>
      </c>
      <c r="B45" s="177" t="str">
        <f>IF('１か月目'!B45=0,"",'１か月目'!B45)</f>
        <v/>
      </c>
      <c r="C45" s="108" t="s">
        <v>12</v>
      </c>
      <c r="D45" s="46">
        <f>IF(B45="",0,D$13)</f>
        <v>0</v>
      </c>
      <c r="E45" s="47"/>
      <c r="F45" s="36" t="str">
        <f t="shared" ref="F45" si="150">IF($B45="","",(D45-(E45+G45+H45)))</f>
        <v/>
      </c>
      <c r="G45" s="47"/>
      <c r="H45" s="47"/>
      <c r="I45" s="81" t="str">
        <f t="shared" ref="I45" si="151">IF(B45="","",IF((D45-E45)=0,0,ROUNDDOWN(((F45/D45)*100),3)))</f>
        <v/>
      </c>
      <c r="J45" s="95" t="str">
        <f>'１か月目'!J45</f>
        <v/>
      </c>
      <c r="K45" s="32" t="str">
        <f>IF($B45="","",'18か月目'!K45+(E45+G45+H45))</f>
        <v/>
      </c>
      <c r="L45" s="32" t="str">
        <f>IF($B45="","",'18か月目'!L45-D45)</f>
        <v/>
      </c>
      <c r="M45" s="88" t="str">
        <f t="shared" ref="M45" si="152">IF(B45="","",IF((J45-K45)=0,0,ROUNDDOWN((((O45-K45)/J45)*100),3)))</f>
        <v/>
      </c>
      <c r="N45" s="116" t="str">
        <f t="shared" ref="N45" si="153">IF(B45="","",IF(AND(M45&gt;=80,M46&gt;=80),"可","不可"))</f>
        <v/>
      </c>
      <c r="O45" s="95">
        <f>'18か月目'!O45+D45</f>
        <v>0</v>
      </c>
      <c r="P45" s="32" t="str">
        <f>IF($B45="","",'18か月目'!P45+E45)</f>
        <v/>
      </c>
      <c r="Q45" s="76" t="str">
        <f t="shared" ref="Q45" si="154">IF(B45="","",IF(O45-(K45-P45)=0,0,ROUNDDOWN(((O45-K45)/(O45-P45)*100),3)))</f>
        <v/>
      </c>
      <c r="R45" s="138" t="str">
        <f t="shared" ref="R45" si="155">IF(B45="","",IF(Q45+Q46=0,0,ROUNDDOWN((((O45-K45)+(O46-K46))/((O45-P45)+(O46-P46))*100),3)))</f>
        <v/>
      </c>
      <c r="S45" s="118"/>
      <c r="T45" s="119"/>
      <c r="U45" s="120"/>
    </row>
    <row r="46" spans="1:21" ht="9.9499999999999993" customHeight="1" x14ac:dyDescent="0.15">
      <c r="A46" s="143"/>
      <c r="B46" s="178"/>
      <c r="C46" s="18" t="s">
        <v>13</v>
      </c>
      <c r="D46" s="48">
        <f>IF(B45="",0,D$14)</f>
        <v>0</v>
      </c>
      <c r="E46" s="41"/>
      <c r="F46" s="33" t="str">
        <f t="shared" ref="F46" si="156">IF($B45="","",(D46-(E46+G46+H46)))</f>
        <v/>
      </c>
      <c r="G46" s="41"/>
      <c r="H46" s="41"/>
      <c r="I46" s="77" t="str">
        <f t="shared" ref="I46" si="157">IF(B45="","",IF((D46-E46)=0,0,ROUNDDOWN(((F46/D46)*100),3)))</f>
        <v/>
      </c>
      <c r="J46" s="94" t="str">
        <f>'１か月目'!J46</f>
        <v/>
      </c>
      <c r="K46" s="33" t="str">
        <f>IF($B45="","",'18か月目'!K46+(E46+G46+H46))</f>
        <v/>
      </c>
      <c r="L46" s="33" t="str">
        <f>IF($B45="","",'18か月目'!L46-D46)</f>
        <v/>
      </c>
      <c r="M46" s="86" t="str">
        <f t="shared" ref="M46" si="158">IF(B45="","",IF((J46-K46)=0,0,ROUNDDOWN((((O46-K46)/J46)*100),3)))</f>
        <v/>
      </c>
      <c r="N46" s="117"/>
      <c r="O46" s="94">
        <f>'18か月目'!O46+D46</f>
        <v>0</v>
      </c>
      <c r="P46" s="33" t="str">
        <f>IF($B45="","",'18か月目'!P46+E46)</f>
        <v/>
      </c>
      <c r="Q46" s="77" t="str">
        <f t="shared" ref="Q46" si="159">IF(B45="","",IF(O46-(K46-P46)=0,0,ROUNDDOWN(((O46-K46)/(O46-P46)*100),3)))</f>
        <v/>
      </c>
      <c r="R46" s="139"/>
      <c r="S46" s="121"/>
      <c r="T46" s="122"/>
      <c r="U46" s="123"/>
    </row>
    <row r="47" spans="1:21" ht="9.9499999999999993" customHeight="1" x14ac:dyDescent="0.15">
      <c r="A47" s="142">
        <v>18</v>
      </c>
      <c r="B47" s="177" t="str">
        <f>IF('１か月目'!B47=0,"",'１か月目'!B47)</f>
        <v/>
      </c>
      <c r="C47" s="20" t="s">
        <v>12</v>
      </c>
      <c r="D47" s="42">
        <f>IF(B47="",0,D$13)</f>
        <v>0</v>
      </c>
      <c r="E47" s="43"/>
      <c r="F47" s="34" t="str">
        <f t="shared" ref="F47" si="160">IF($B47="","",(D47-(E47+G47+H47)))</f>
        <v/>
      </c>
      <c r="G47" s="43"/>
      <c r="H47" s="43"/>
      <c r="I47" s="79" t="str">
        <f t="shared" ref="I47" si="161">IF(B47="","",IF((D47-E47)=0,0,ROUNDDOWN(((F47/D47)*100),3)))</f>
        <v/>
      </c>
      <c r="J47" s="95" t="str">
        <f>'１か月目'!J47</f>
        <v/>
      </c>
      <c r="K47" s="32" t="str">
        <f>IF($B47="","",'18か月目'!K47+(E47+G47+H47))</f>
        <v/>
      </c>
      <c r="L47" s="32" t="str">
        <f>IF($B47="","",'18か月目'!L47-D47)</f>
        <v/>
      </c>
      <c r="M47" s="85" t="str">
        <f t="shared" ref="M47" si="162">IF(B47="","",IF((J47-K47)=0,0,ROUNDDOWN((((O47-K47)/J47)*100),3)))</f>
        <v/>
      </c>
      <c r="N47" s="116" t="str">
        <f t="shared" ref="N47" si="163">IF(B47="","",IF(AND(M47&gt;=80,M48&gt;=80),"可","不可"))</f>
        <v/>
      </c>
      <c r="O47" s="95">
        <f>'18か月目'!O47+D47</f>
        <v>0</v>
      </c>
      <c r="P47" s="32" t="str">
        <f>IF($B47="","",'18か月目'!P47+E47)</f>
        <v/>
      </c>
      <c r="Q47" s="76" t="str">
        <f t="shared" ref="Q47" si="164">IF(B47="","",IF(O47-(K47-P47)=0,0,ROUNDDOWN(((O47-K47)/(O47-P47)*100),3)))</f>
        <v/>
      </c>
      <c r="R47" s="138" t="str">
        <f t="shared" ref="R47" si="165">IF(B47="","",IF(Q47+Q48=0,0,ROUNDDOWN((((O47-K47)+(O48-K48))/((O47-P47)+(O48-P48))*100),3)))</f>
        <v/>
      </c>
      <c r="S47" s="118"/>
      <c r="T47" s="119"/>
      <c r="U47" s="120"/>
    </row>
    <row r="48" spans="1:21" ht="9.9499999999999993" customHeight="1" x14ac:dyDescent="0.15">
      <c r="A48" s="143"/>
      <c r="B48" s="178"/>
      <c r="C48" s="109" t="s">
        <v>13</v>
      </c>
      <c r="D48" s="44">
        <f>IF(B47="",0,D$14)</f>
        <v>0</v>
      </c>
      <c r="E48" s="45"/>
      <c r="F48" s="35" t="str">
        <f t="shared" ref="F48" si="166">IF($B47="","",(D48-(E48+G48+H48)))</f>
        <v/>
      </c>
      <c r="G48" s="45"/>
      <c r="H48" s="45"/>
      <c r="I48" s="80" t="str">
        <f t="shared" ref="I48" si="167">IF(B47="","",IF((D48-E48)=0,0,ROUNDDOWN(((F48/D48)*100),3)))</f>
        <v/>
      </c>
      <c r="J48" s="94" t="str">
        <f>'１か月目'!J48</f>
        <v/>
      </c>
      <c r="K48" s="33" t="str">
        <f>IF($B47="","",'18か月目'!K48+(E48+G48+H48))</f>
        <v/>
      </c>
      <c r="L48" s="33" t="str">
        <f>IF($B47="","",'18か月目'!L48-D48)</f>
        <v/>
      </c>
      <c r="M48" s="87" t="str">
        <f t="shared" ref="M48" si="168">IF(B47="","",IF((J48-K48)=0,0,ROUNDDOWN((((O48-K48)/J48)*100),3)))</f>
        <v/>
      </c>
      <c r="N48" s="117"/>
      <c r="O48" s="94">
        <f>'18か月目'!O48+D48</f>
        <v>0</v>
      </c>
      <c r="P48" s="33" t="str">
        <f>IF($B47="","",'18か月目'!P48+E48)</f>
        <v/>
      </c>
      <c r="Q48" s="77" t="str">
        <f t="shared" ref="Q48" si="169">IF(B47="","",IF(O48-(K48-P48)=0,0,ROUNDDOWN(((O48-K48)/(O48-P48)*100),3)))</f>
        <v/>
      </c>
      <c r="R48" s="139"/>
      <c r="S48" s="121"/>
      <c r="T48" s="122"/>
      <c r="U48" s="123"/>
    </row>
    <row r="49" spans="1:21" ht="9.9499999999999993" customHeight="1" x14ac:dyDescent="0.15">
      <c r="A49" s="142">
        <v>19</v>
      </c>
      <c r="B49" s="177" t="str">
        <f>IF('１か月目'!B49=0,"",'１か月目'!B49)</f>
        <v/>
      </c>
      <c r="C49" s="108" t="s">
        <v>12</v>
      </c>
      <c r="D49" s="46">
        <f>IF(B49="",0,D$13)</f>
        <v>0</v>
      </c>
      <c r="E49" s="47"/>
      <c r="F49" s="36" t="str">
        <f t="shared" ref="F49" si="170">IF($B49="","",(D49-(E49+G49+H49)))</f>
        <v/>
      </c>
      <c r="G49" s="47"/>
      <c r="H49" s="47"/>
      <c r="I49" s="81" t="str">
        <f t="shared" ref="I49" si="171">IF(B49="","",IF((D49-E49)=0,0,ROUNDDOWN(((F49/D49)*100),3)))</f>
        <v/>
      </c>
      <c r="J49" s="95" t="str">
        <f>'１か月目'!J49</f>
        <v/>
      </c>
      <c r="K49" s="32" t="str">
        <f>IF($B49="","",'18か月目'!K49+(E49+G49+H49))</f>
        <v/>
      </c>
      <c r="L49" s="32" t="str">
        <f>IF($B49="","",'18か月目'!L49-D49)</f>
        <v/>
      </c>
      <c r="M49" s="88" t="str">
        <f t="shared" ref="M49" si="172">IF(B49="","",IF((J49-K49)=0,0,ROUNDDOWN((((O49-K49)/J49)*100),3)))</f>
        <v/>
      </c>
      <c r="N49" s="116" t="str">
        <f t="shared" ref="N49" si="173">IF(B49="","",IF(AND(M49&gt;=80,M50&gt;=80),"可","不可"))</f>
        <v/>
      </c>
      <c r="O49" s="95">
        <f>'18か月目'!O49+D49</f>
        <v>0</v>
      </c>
      <c r="P49" s="32" t="str">
        <f>IF($B49="","",'18か月目'!P49+E49)</f>
        <v/>
      </c>
      <c r="Q49" s="76" t="str">
        <f t="shared" ref="Q49" si="174">IF(B49="","",IF(O49-(K49-P49)=0,0,ROUNDDOWN(((O49-K49)/(O49-P49)*100),3)))</f>
        <v/>
      </c>
      <c r="R49" s="138" t="str">
        <f t="shared" ref="R49" si="175">IF(B49="","",IF(Q49+Q50=0,0,ROUNDDOWN((((O49-K49)+(O50-K50))/((O49-P49)+(O50-P50))*100),3)))</f>
        <v/>
      </c>
      <c r="S49" s="118"/>
      <c r="T49" s="119"/>
      <c r="U49" s="120"/>
    </row>
    <row r="50" spans="1:21" ht="9.9499999999999993" customHeight="1" x14ac:dyDescent="0.15">
      <c r="A50" s="143"/>
      <c r="B50" s="178"/>
      <c r="C50" s="18" t="s">
        <v>13</v>
      </c>
      <c r="D50" s="48">
        <f>IF(B49="",0,D$14)</f>
        <v>0</v>
      </c>
      <c r="E50" s="41"/>
      <c r="F50" s="33" t="str">
        <f t="shared" ref="F50" si="176">IF($B49="","",(D50-(E50+G50+H50)))</f>
        <v/>
      </c>
      <c r="G50" s="41"/>
      <c r="H50" s="41"/>
      <c r="I50" s="77" t="str">
        <f t="shared" ref="I50" si="177">IF(B49="","",IF((D50-E50)=0,0,ROUNDDOWN(((F50/D50)*100),3)))</f>
        <v/>
      </c>
      <c r="J50" s="94" t="str">
        <f>'１か月目'!J50</f>
        <v/>
      </c>
      <c r="K50" s="33" t="str">
        <f>IF($B49="","",'18か月目'!K50+(E50+G50+H50))</f>
        <v/>
      </c>
      <c r="L50" s="33" t="str">
        <f>IF($B49="","",'18か月目'!L50-D50)</f>
        <v/>
      </c>
      <c r="M50" s="86" t="str">
        <f t="shared" ref="M50" si="178">IF(B49="","",IF((J50-K50)=0,0,ROUNDDOWN((((O50-K50)/J50)*100),3)))</f>
        <v/>
      </c>
      <c r="N50" s="117"/>
      <c r="O50" s="94">
        <f>'18か月目'!O50+D50</f>
        <v>0</v>
      </c>
      <c r="P50" s="33" t="str">
        <f>IF($B49="","",'18か月目'!P50+E50)</f>
        <v/>
      </c>
      <c r="Q50" s="77" t="str">
        <f t="shared" ref="Q50" si="179">IF(B49="","",IF(O50-(K50-P50)=0,0,ROUNDDOWN(((O50-K50)/(O50-P50)*100),3)))</f>
        <v/>
      </c>
      <c r="R50" s="139"/>
      <c r="S50" s="121"/>
      <c r="T50" s="122"/>
      <c r="U50" s="123"/>
    </row>
    <row r="51" spans="1:21" ht="9.9499999999999993" customHeight="1" x14ac:dyDescent="0.15">
      <c r="A51" s="142">
        <v>20</v>
      </c>
      <c r="B51" s="177" t="str">
        <f>IF('１か月目'!B51=0,"",'１か月目'!B51)</f>
        <v/>
      </c>
      <c r="C51" s="20" t="s">
        <v>12</v>
      </c>
      <c r="D51" s="46">
        <f>IF(B51="",0,D$13)</f>
        <v>0</v>
      </c>
      <c r="E51" s="47"/>
      <c r="F51" s="36" t="str">
        <f t="shared" ref="F51" si="180">IF($B51="","",(D51-(E51+G51+H51)))</f>
        <v/>
      </c>
      <c r="G51" s="47"/>
      <c r="H51" s="47"/>
      <c r="I51" s="81" t="str">
        <f t="shared" ref="I51" si="181">IF(B51="","",IF((D51-E51)=0,0,ROUNDDOWN(((F51/D51)*100),3)))</f>
        <v/>
      </c>
      <c r="J51" s="95" t="str">
        <f>'１か月目'!J51</f>
        <v/>
      </c>
      <c r="K51" s="32" t="str">
        <f>IF($B51="","",'18か月目'!K51+(E51+G51+H51))</f>
        <v/>
      </c>
      <c r="L51" s="32" t="str">
        <f>IF($B51="","",'18か月目'!L51-D51)</f>
        <v/>
      </c>
      <c r="M51" s="88" t="str">
        <f t="shared" ref="M51" si="182">IF(B51="","",IF((J51-K51)=0,0,ROUNDDOWN((((O51-K51)/J51)*100),3)))</f>
        <v/>
      </c>
      <c r="N51" s="116" t="str">
        <f t="shared" ref="N51" si="183">IF(B51="","",IF(AND(M51&gt;=80,M52&gt;=80),"可","不可"))</f>
        <v/>
      </c>
      <c r="O51" s="95">
        <f>'18か月目'!O51+D51</f>
        <v>0</v>
      </c>
      <c r="P51" s="32" t="str">
        <f>IF($B51="","",'18か月目'!P51+E51)</f>
        <v/>
      </c>
      <c r="Q51" s="76" t="str">
        <f t="shared" ref="Q51" si="184">IF(B51="","",IF(O51-(K51-P51)=0,0,ROUNDDOWN(((O51-K51)/(O51-P51)*100),3)))</f>
        <v/>
      </c>
      <c r="R51" s="138" t="str">
        <f t="shared" ref="R51" si="185">IF(B51="","",IF(Q51+Q52=0,0,ROUNDDOWN((((O51-K51)+(O52-K52))/((O51-P51)+(O52-P52))*100),3)))</f>
        <v/>
      </c>
      <c r="S51" s="118"/>
      <c r="T51" s="119"/>
      <c r="U51" s="120"/>
    </row>
    <row r="52" spans="1:21" ht="9.9499999999999993" customHeight="1" x14ac:dyDescent="0.15">
      <c r="A52" s="143"/>
      <c r="B52" s="178"/>
      <c r="C52" s="109" t="s">
        <v>13</v>
      </c>
      <c r="D52" s="48">
        <f>IF(B51="",0,D$14)</f>
        <v>0</v>
      </c>
      <c r="E52" s="19"/>
      <c r="F52" s="33" t="str">
        <f t="shared" ref="F52" si="186">IF($B51="","",(D52-(E52+G52+H52)))</f>
        <v/>
      </c>
      <c r="G52" s="19"/>
      <c r="H52" s="19"/>
      <c r="I52" s="83" t="str">
        <f t="shared" ref="I52" si="187">IF(B51="","",IF((D52-E52)=0,0,ROUNDDOWN(((F52/D52)*100),3)))</f>
        <v/>
      </c>
      <c r="J52" s="94" t="str">
        <f>'１か月目'!J52</f>
        <v/>
      </c>
      <c r="K52" s="33" t="str">
        <f>IF($B51="","",'18か月目'!K52+(E52+G52+H52))</f>
        <v/>
      </c>
      <c r="L52" s="33" t="str">
        <f>IF($B51="","",'18か月目'!L52-D52)</f>
        <v/>
      </c>
      <c r="M52" s="90" t="str">
        <f t="shared" ref="M52" si="188">IF(B51="","",IF((J52-K52)=0,0,ROUNDDOWN((((O52-K52)/J52)*100),3)))</f>
        <v/>
      </c>
      <c r="N52" s="117"/>
      <c r="O52" s="94">
        <f>'18か月目'!O52+D52</f>
        <v>0</v>
      </c>
      <c r="P52" s="33" t="str">
        <f>IF($B51="","",'18か月目'!P52+E52)</f>
        <v/>
      </c>
      <c r="Q52" s="77" t="str">
        <f t="shared" ref="Q52" si="189">IF(B51="","",IF(O52-(K52-P52)=0,0,ROUNDDOWN(((O52-K52)/(O52-P52)*100),3)))</f>
        <v/>
      </c>
      <c r="R52" s="139"/>
      <c r="S52" s="121"/>
      <c r="T52" s="122"/>
      <c r="U52" s="123"/>
    </row>
    <row r="53" spans="1:21" ht="11.1" customHeight="1" x14ac:dyDescent="0.15">
      <c r="A53" s="28" t="s">
        <v>42</v>
      </c>
      <c r="B53" s="28"/>
      <c r="C53" s="29"/>
      <c r="D53" s="29"/>
      <c r="E53" s="29"/>
      <c r="F53" s="29"/>
      <c r="G53" s="29"/>
      <c r="H53" s="29"/>
      <c r="I53" s="29"/>
      <c r="J53" s="29"/>
      <c r="K53" s="29"/>
      <c r="L53" s="29"/>
      <c r="M53" s="29"/>
      <c r="N53" s="29"/>
      <c r="O53" s="29"/>
      <c r="P53" s="29"/>
      <c r="Q53" s="29"/>
      <c r="R53" s="29"/>
      <c r="S53" s="29"/>
      <c r="T53" s="29"/>
      <c r="U53" s="107" t="s">
        <v>14</v>
      </c>
    </row>
    <row r="54" spans="1:21" ht="11.1" customHeight="1" x14ac:dyDescent="0.15">
      <c r="A54" s="28" t="s">
        <v>41</v>
      </c>
      <c r="B54" s="28"/>
      <c r="C54" s="29"/>
      <c r="D54" s="29"/>
      <c r="E54" s="29"/>
      <c r="F54" s="29"/>
      <c r="G54" s="29"/>
      <c r="H54" s="29"/>
      <c r="I54" s="29"/>
      <c r="J54" s="29"/>
      <c r="K54" s="29"/>
      <c r="L54" s="29"/>
      <c r="M54" s="29"/>
      <c r="N54" s="29"/>
      <c r="O54" s="29"/>
      <c r="P54" s="29"/>
      <c r="Q54" s="29"/>
      <c r="R54" s="29"/>
      <c r="S54" s="29"/>
      <c r="T54" s="29"/>
      <c r="U54" s="29"/>
    </row>
    <row r="55" spans="1:21" ht="11.1" customHeight="1" x14ac:dyDescent="0.15">
      <c r="A55" s="28" t="s">
        <v>40</v>
      </c>
      <c r="B55" s="28"/>
      <c r="C55" s="29"/>
      <c r="D55" s="29"/>
      <c r="E55" s="29"/>
      <c r="F55" s="29"/>
      <c r="G55" s="29"/>
      <c r="H55" s="29"/>
      <c r="I55" s="29"/>
      <c r="J55" s="29"/>
      <c r="K55" s="29"/>
      <c r="L55" s="29"/>
      <c r="M55" s="29"/>
      <c r="N55" s="29"/>
      <c r="O55" s="29"/>
      <c r="P55" s="29"/>
      <c r="Q55" s="29"/>
      <c r="R55" s="29"/>
      <c r="S55" s="29"/>
      <c r="T55" s="29"/>
      <c r="U55" s="29"/>
    </row>
    <row r="56" spans="1:21" ht="11.1" customHeight="1" x14ac:dyDescent="0.15">
      <c r="A56" s="28" t="s">
        <v>44</v>
      </c>
    </row>
  </sheetData>
  <sheetProtection sheet="1" selectLockedCells="1"/>
  <mergeCells count="117">
    <mergeCell ref="A1:U2"/>
    <mergeCell ref="D4:J4"/>
    <mergeCell ref="O4:U4"/>
    <mergeCell ref="D5:F5"/>
    <mergeCell ref="H5:J5"/>
    <mergeCell ref="O5:U5"/>
    <mergeCell ref="O10:R10"/>
    <mergeCell ref="S11:U12"/>
    <mergeCell ref="A13:A14"/>
    <mergeCell ref="B13:B14"/>
    <mergeCell ref="N13:N14"/>
    <mergeCell ref="R13:R14"/>
    <mergeCell ref="S13:U14"/>
    <mergeCell ref="D6:F6"/>
    <mergeCell ref="G6:J6"/>
    <mergeCell ref="S7:U7"/>
    <mergeCell ref="A10:A12"/>
    <mergeCell ref="B10:B12"/>
    <mergeCell ref="C10:C12"/>
    <mergeCell ref="D10:I10"/>
    <mergeCell ref="J10:N10"/>
    <mergeCell ref="S10:U10"/>
    <mergeCell ref="A15:A16"/>
    <mergeCell ref="B15:B16"/>
    <mergeCell ref="N15:N16"/>
    <mergeCell ref="R15:R16"/>
    <mergeCell ref="S15:U16"/>
    <mergeCell ref="A17:A18"/>
    <mergeCell ref="B17:B18"/>
    <mergeCell ref="N17:N18"/>
    <mergeCell ref="R17:R18"/>
    <mergeCell ref="S17:U18"/>
    <mergeCell ref="A19:A20"/>
    <mergeCell ref="B19:B20"/>
    <mergeCell ref="N19:N20"/>
    <mergeCell ref="R19:R20"/>
    <mergeCell ref="S19:U20"/>
    <mergeCell ref="A21:A22"/>
    <mergeCell ref="B21:B22"/>
    <mergeCell ref="N21:N22"/>
    <mergeCell ref="R21:R22"/>
    <mergeCell ref="S21:U22"/>
    <mergeCell ref="A23:A24"/>
    <mergeCell ref="B23:B24"/>
    <mergeCell ref="N23:N24"/>
    <mergeCell ref="R23:R24"/>
    <mergeCell ref="S23:U24"/>
    <mergeCell ref="A25:A26"/>
    <mergeCell ref="B25:B26"/>
    <mergeCell ref="N25:N26"/>
    <mergeCell ref="R25:R26"/>
    <mergeCell ref="S25:U26"/>
    <mergeCell ref="A27:A28"/>
    <mergeCell ref="B27:B28"/>
    <mergeCell ref="N27:N28"/>
    <mergeCell ref="R27:R28"/>
    <mergeCell ref="S27:U28"/>
    <mergeCell ref="A29:A30"/>
    <mergeCell ref="B29:B30"/>
    <mergeCell ref="N29:N30"/>
    <mergeCell ref="R29:R30"/>
    <mergeCell ref="S29:U30"/>
    <mergeCell ref="A31:A32"/>
    <mergeCell ref="B31:B32"/>
    <mergeCell ref="N31:N32"/>
    <mergeCell ref="R31:R32"/>
    <mergeCell ref="S31:U32"/>
    <mergeCell ref="A33:A34"/>
    <mergeCell ref="B33:B34"/>
    <mergeCell ref="N33:N34"/>
    <mergeCell ref="R33:R34"/>
    <mergeCell ref="S33:U34"/>
    <mergeCell ref="A35:A36"/>
    <mergeCell ref="B35:B36"/>
    <mergeCell ref="N35:N36"/>
    <mergeCell ref="R35:R36"/>
    <mergeCell ref="S35:U36"/>
    <mergeCell ref="A37:A38"/>
    <mergeCell ref="B37:B38"/>
    <mergeCell ref="N37:N38"/>
    <mergeCell ref="R37:R38"/>
    <mergeCell ref="S37:U38"/>
    <mergeCell ref="A39:A40"/>
    <mergeCell ref="B39:B40"/>
    <mergeCell ref="N39:N40"/>
    <mergeCell ref="R39:R40"/>
    <mergeCell ref="S39:U40"/>
    <mergeCell ref="A41:A42"/>
    <mergeCell ref="B41:B42"/>
    <mergeCell ref="N41:N42"/>
    <mergeCell ref="R41:R42"/>
    <mergeCell ref="S41:U42"/>
    <mergeCell ref="A43:A44"/>
    <mergeCell ref="B43:B44"/>
    <mergeCell ref="N43:N44"/>
    <mergeCell ref="R43:R44"/>
    <mergeCell ref="S43:U44"/>
    <mergeCell ref="A45:A46"/>
    <mergeCell ref="B45:B46"/>
    <mergeCell ref="N45:N46"/>
    <mergeCell ref="R45:R46"/>
    <mergeCell ref="S45:U46"/>
    <mergeCell ref="A51:A52"/>
    <mergeCell ref="B51:B52"/>
    <mergeCell ref="N51:N52"/>
    <mergeCell ref="R51:R52"/>
    <mergeCell ref="S51:U52"/>
    <mergeCell ref="A47:A48"/>
    <mergeCell ref="B47:B48"/>
    <mergeCell ref="N47:N48"/>
    <mergeCell ref="R47:R48"/>
    <mergeCell ref="S47:U48"/>
    <mergeCell ref="A49:A50"/>
    <mergeCell ref="B49:B50"/>
    <mergeCell ref="N49:N50"/>
    <mergeCell ref="R49:R50"/>
    <mergeCell ref="S49:U50"/>
  </mergeCells>
  <phoneticPr fontId="26"/>
  <dataValidations count="1">
    <dataValidation type="whole" imeMode="off" operator="greaterThanOrEqual" allowBlank="1" showInputMessage="1" showErrorMessage="1" error="数字で入力してください" sqref="G13:H52 D13:E52" xr:uid="{36259D53-5D28-464D-A180-FBD9D43C4933}">
      <formula1>0</formula1>
    </dataValidation>
  </dataValidations>
  <printOptions horizontalCentered="1" verticalCentered="1"/>
  <pageMargins left="0.39370078740157483" right="0.39370078740157483" top="0.39370078740157483" bottom="0.39370078740157483" header="0.31496062992125984" footer="0.31496062992125984"/>
  <pageSetup paperSize="9" orientation="landscape" r:id="rId1"/>
  <legacy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4EF873-6BA9-4E48-B6A6-28C48CAE096A}">
  <sheetPr>
    <tabColor theme="8" tint="0.59999389629810485"/>
  </sheetPr>
  <dimension ref="A1:U56"/>
  <sheetViews>
    <sheetView zoomScaleNormal="100" zoomScaleSheetLayoutView="100" workbookViewId="0">
      <selection activeCell="D13" sqref="D13"/>
    </sheetView>
  </sheetViews>
  <sheetFormatPr defaultRowHeight="13.5" x14ac:dyDescent="0.15"/>
  <cols>
    <col min="1" max="1" width="3.625" style="1" customWidth="1"/>
    <col min="2" max="2" width="12.625" style="1" customWidth="1"/>
    <col min="3" max="3" width="5.625" style="1" customWidth="1"/>
    <col min="4" max="21" width="6.625" style="1" customWidth="1"/>
    <col min="22" max="16384" width="9" style="1"/>
  </cols>
  <sheetData>
    <row r="1" spans="1:21" ht="12" customHeight="1" x14ac:dyDescent="0.15">
      <c r="A1" s="185" t="s">
        <v>9</v>
      </c>
      <c r="B1" s="185"/>
      <c r="C1" s="185"/>
      <c r="D1" s="185"/>
      <c r="E1" s="185"/>
      <c r="F1" s="185"/>
      <c r="G1" s="185"/>
      <c r="H1" s="185"/>
      <c r="I1" s="185"/>
      <c r="J1" s="185"/>
      <c r="K1" s="185"/>
      <c r="L1" s="185"/>
      <c r="M1" s="185"/>
      <c r="N1" s="185"/>
      <c r="O1" s="185"/>
      <c r="P1" s="185"/>
      <c r="Q1" s="185"/>
      <c r="R1" s="185"/>
      <c r="S1" s="185"/>
      <c r="T1" s="185"/>
      <c r="U1" s="185"/>
    </row>
    <row r="2" spans="1:21" ht="12" customHeight="1" x14ac:dyDescent="0.15">
      <c r="A2" s="185"/>
      <c r="B2" s="185"/>
      <c r="C2" s="185"/>
      <c r="D2" s="185"/>
      <c r="E2" s="185"/>
      <c r="F2" s="185"/>
      <c r="G2" s="185"/>
      <c r="H2" s="185"/>
      <c r="I2" s="185"/>
      <c r="J2" s="185"/>
      <c r="K2" s="185"/>
      <c r="L2" s="185"/>
      <c r="M2" s="185"/>
      <c r="N2" s="185"/>
      <c r="O2" s="185"/>
      <c r="P2" s="185"/>
      <c r="Q2" s="185"/>
      <c r="R2" s="185"/>
      <c r="S2" s="185"/>
      <c r="T2" s="185"/>
      <c r="U2" s="185"/>
    </row>
    <row r="3" spans="1:21" ht="6" customHeight="1" x14ac:dyDescent="0.15"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3"/>
      <c r="Q3" s="22"/>
      <c r="R3" s="22"/>
      <c r="S3" s="4"/>
      <c r="T3" s="4"/>
      <c r="U3" s="4"/>
    </row>
    <row r="4" spans="1:21" ht="12" customHeight="1" x14ac:dyDescent="0.15">
      <c r="B4" s="26" t="s">
        <v>22</v>
      </c>
      <c r="C4" s="56" t="s">
        <v>8</v>
      </c>
      <c r="D4" s="186" t="str">
        <f>IF('１か月目'!D4="","",'１か月目'!D4)</f>
        <v/>
      </c>
      <c r="E4" s="186"/>
      <c r="F4" s="186"/>
      <c r="G4" s="186"/>
      <c r="H4" s="186"/>
      <c r="I4" s="186"/>
      <c r="J4" s="186"/>
      <c r="K4" s="4"/>
      <c r="O4" s="174" t="str">
        <f>'１か月目'!O4:U4</f>
        <v>委託先名：</v>
      </c>
      <c r="P4" s="175"/>
      <c r="Q4" s="175"/>
      <c r="R4" s="175"/>
      <c r="S4" s="175"/>
      <c r="T4" s="175"/>
      <c r="U4" s="176"/>
    </row>
    <row r="5" spans="1:21" ht="12" customHeight="1" x14ac:dyDescent="0.15">
      <c r="B5" s="27" t="s">
        <v>21</v>
      </c>
      <c r="C5" s="23" t="s">
        <v>8</v>
      </c>
      <c r="D5" s="187" t="str">
        <f>IF('１か月目'!D5="","",'１か月目'!D5)</f>
        <v/>
      </c>
      <c r="E5" s="187"/>
      <c r="F5" s="187"/>
      <c r="G5" s="61" t="s">
        <v>7</v>
      </c>
      <c r="H5" s="187" t="str">
        <f>IF('１か月目'!H5="","",'１か月目'!H5)</f>
        <v/>
      </c>
      <c r="I5" s="187"/>
      <c r="J5" s="187"/>
      <c r="K5" s="4"/>
      <c r="O5" s="113" t="s">
        <v>26</v>
      </c>
      <c r="P5" s="114"/>
      <c r="Q5" s="114"/>
      <c r="R5" s="114"/>
      <c r="S5" s="114"/>
      <c r="T5" s="114"/>
      <c r="U5" s="115"/>
    </row>
    <row r="6" spans="1:21" ht="12" customHeight="1" x14ac:dyDescent="0.15">
      <c r="B6" s="27" t="s">
        <v>30</v>
      </c>
      <c r="C6" s="23" t="s">
        <v>8</v>
      </c>
      <c r="D6" s="154" t="e">
        <f ca="1">IF(MONTH(D5)+(K6-1)&lt;=12,MONTH(D5)+(K6-1),MONTH(D5)+(K6-1)-12)</f>
        <v>#VALUE!</v>
      </c>
      <c r="E6" s="154"/>
      <c r="F6" s="154"/>
      <c r="G6" s="158" t="e">
        <f ca="1">IF(D6="","","("&amp;IF(K6&gt;=10,"","　")&amp;K6&amp;"か月目／"&amp;IF(L6&gt;=10,"","　")&amp;L6&amp;"か月)")</f>
        <v>#VALUE!</v>
      </c>
      <c r="H6" s="158"/>
      <c r="I6" s="158"/>
      <c r="J6" s="158"/>
      <c r="K6" s="15">
        <f ca="1">VALUE(IF(LEFT(RIGHT(CELL("filename",$A$1),LEN(CELL("filename",$A$1))-FIND("か月目",CELL("filename",$A$1))+3),1)="]",MID(RIGHT(CELL("filename",$A$1),LEN(CELL("filename",$A$1))-FIND("か月目",CELL("filename",$A$1))+3),2,1),LEFT(RIGHT(CELL("filename",$A$1),LEN(CELL("filename",$A$1))-FIND("か月目",CELL("filename",$A$1))+3),2)))</f>
        <v>20</v>
      </c>
      <c r="L6" s="14" t="e">
        <f>IF(MONTH(D5)&lt;=MONTH(H5),MONTH(H5)-MONTH(D5)+1,24-MONTH(D5)+1+MONTH(H5))</f>
        <v>#VALUE!</v>
      </c>
      <c r="M6" s="14"/>
      <c r="N6" s="14"/>
      <c r="O6" s="24"/>
      <c r="P6" s="25"/>
      <c r="Q6" s="25"/>
      <c r="R6" s="25"/>
      <c r="S6" s="25"/>
      <c r="T6" s="25"/>
      <c r="U6" s="25"/>
    </row>
    <row r="7" spans="1:21" ht="12" customHeight="1" x14ac:dyDescent="0.15">
      <c r="B7" s="8"/>
      <c r="C7" s="8"/>
      <c r="D7" s="9"/>
      <c r="E7" s="9"/>
      <c r="F7" s="12"/>
      <c r="G7" s="12"/>
      <c r="H7" s="12"/>
      <c r="I7" s="11"/>
      <c r="J7" s="11"/>
      <c r="K7" s="11"/>
      <c r="L7" s="11"/>
      <c r="M7" s="11"/>
      <c r="N7" s="6"/>
      <c r="O7" s="7"/>
      <c r="P7" s="24"/>
      <c r="Q7" s="24"/>
      <c r="R7" s="24"/>
      <c r="S7" s="159" t="s">
        <v>46</v>
      </c>
      <c r="T7" s="160"/>
      <c r="U7" s="161"/>
    </row>
    <row r="8" spans="1:21" ht="3" customHeight="1" x14ac:dyDescent="0.15">
      <c r="B8" s="8"/>
      <c r="C8" s="8"/>
      <c r="D8" s="9"/>
      <c r="E8" s="9"/>
      <c r="F8" s="10"/>
      <c r="G8" s="10"/>
      <c r="H8" s="10"/>
      <c r="I8" s="8"/>
      <c r="J8" s="8"/>
      <c r="K8" s="8"/>
      <c r="L8" s="8"/>
      <c r="M8" s="8"/>
      <c r="N8" s="4"/>
      <c r="R8" s="63"/>
    </row>
    <row r="9" spans="1:21" ht="3" customHeight="1" x14ac:dyDescent="0.15"/>
    <row r="10" spans="1:21" ht="11.1" customHeight="1" x14ac:dyDescent="0.15">
      <c r="A10" s="179" t="s">
        <v>25</v>
      </c>
      <c r="B10" s="179" t="s">
        <v>10</v>
      </c>
      <c r="C10" s="181" t="s">
        <v>11</v>
      </c>
      <c r="D10" s="183" t="s">
        <v>5</v>
      </c>
      <c r="E10" s="179"/>
      <c r="F10" s="179"/>
      <c r="G10" s="179"/>
      <c r="H10" s="179"/>
      <c r="I10" s="181"/>
      <c r="J10" s="133" t="s">
        <v>37</v>
      </c>
      <c r="K10" s="134"/>
      <c r="L10" s="134"/>
      <c r="M10" s="134"/>
      <c r="N10" s="135"/>
      <c r="O10" s="171" t="s">
        <v>18</v>
      </c>
      <c r="P10" s="172"/>
      <c r="Q10" s="172"/>
      <c r="R10" s="173"/>
      <c r="S10" s="130" t="s">
        <v>6</v>
      </c>
      <c r="T10" s="131"/>
      <c r="U10" s="132"/>
    </row>
    <row r="11" spans="1:21" ht="11.1" customHeight="1" x14ac:dyDescent="0.15">
      <c r="A11" s="179"/>
      <c r="B11" s="179"/>
      <c r="C11" s="181"/>
      <c r="D11" s="98" t="s">
        <v>0</v>
      </c>
      <c r="E11" s="99" t="s">
        <v>15</v>
      </c>
      <c r="F11" s="99" t="s">
        <v>1</v>
      </c>
      <c r="G11" s="99" t="s">
        <v>2</v>
      </c>
      <c r="H11" s="99" t="s">
        <v>3</v>
      </c>
      <c r="I11" s="62" t="s">
        <v>4</v>
      </c>
      <c r="J11" s="57" t="s">
        <v>38</v>
      </c>
      <c r="K11" s="59" t="s">
        <v>24</v>
      </c>
      <c r="L11" s="59" t="s">
        <v>39</v>
      </c>
      <c r="M11" s="59" t="s">
        <v>4</v>
      </c>
      <c r="N11" s="96" t="s">
        <v>16</v>
      </c>
      <c r="O11" s="57" t="s">
        <v>17</v>
      </c>
      <c r="P11" s="99" t="s">
        <v>29</v>
      </c>
      <c r="Q11" s="102" t="s">
        <v>4</v>
      </c>
      <c r="R11" s="106"/>
      <c r="S11" s="124" t="s">
        <v>45</v>
      </c>
      <c r="T11" s="125"/>
      <c r="U11" s="126"/>
    </row>
    <row r="12" spans="1:21" ht="11.1" customHeight="1" thickBot="1" x14ac:dyDescent="0.2">
      <c r="A12" s="180"/>
      <c r="B12" s="180"/>
      <c r="C12" s="182"/>
      <c r="D12" s="100" t="s">
        <v>19</v>
      </c>
      <c r="E12" s="101" t="s">
        <v>19</v>
      </c>
      <c r="F12" s="101" t="s">
        <v>20</v>
      </c>
      <c r="G12" s="101" t="s">
        <v>19</v>
      </c>
      <c r="H12" s="101" t="s">
        <v>19</v>
      </c>
      <c r="I12" s="78" t="s">
        <v>35</v>
      </c>
      <c r="J12" s="58" t="s">
        <v>19</v>
      </c>
      <c r="K12" s="60" t="s">
        <v>23</v>
      </c>
      <c r="L12" s="60" t="s">
        <v>19</v>
      </c>
      <c r="M12" s="84" t="s">
        <v>35</v>
      </c>
      <c r="N12" s="97" t="s">
        <v>36</v>
      </c>
      <c r="O12" s="58" t="s">
        <v>19</v>
      </c>
      <c r="P12" s="101" t="s">
        <v>19</v>
      </c>
      <c r="Q12" s="84" t="s">
        <v>35</v>
      </c>
      <c r="R12" s="105" t="s">
        <v>43</v>
      </c>
      <c r="S12" s="127"/>
      <c r="T12" s="128"/>
      <c r="U12" s="129"/>
    </row>
    <row r="13" spans="1:21" ht="9.9499999999999993" customHeight="1" thickTop="1" x14ac:dyDescent="0.15">
      <c r="A13" s="142">
        <v>1</v>
      </c>
      <c r="B13" s="184" t="str">
        <f>IF('１か月目'!B13=0,"",'１か月目'!B13)</f>
        <v>z</v>
      </c>
      <c r="C13" s="17" t="s">
        <v>12</v>
      </c>
      <c r="D13" s="38"/>
      <c r="E13" s="39"/>
      <c r="F13" s="32">
        <f t="shared" ref="F13" si="0">IF($B13="","",(D13-(E13+G13+H13)))</f>
        <v>0</v>
      </c>
      <c r="G13" s="39"/>
      <c r="H13" s="39"/>
      <c r="I13" s="91">
        <f>IF(B13="","",IF((D13-E13)=0,0,ROUNDDOWN(((F13/D13)*100),3)))</f>
        <v>0</v>
      </c>
      <c r="J13" s="93">
        <f>'１か月目'!J13</f>
        <v>0</v>
      </c>
      <c r="K13" s="32">
        <f>IF($B13="","",'19か月目'!K13+(E13+G13+H13))</f>
        <v>0</v>
      </c>
      <c r="L13" s="32">
        <f>IF($B13="","",'19か月目'!L13-D13)</f>
        <v>0</v>
      </c>
      <c r="M13" s="85">
        <f>IF(B13="","",IF((J13-K13)=0,0,ROUNDDOWN((((O13-K13)/J13)*100),3)))</f>
        <v>0</v>
      </c>
      <c r="N13" s="163" t="str">
        <f>IF(B13="","",IF(AND(M13&gt;=80,M14&gt;=80),"可","不可"))</f>
        <v>不可</v>
      </c>
      <c r="O13" s="93">
        <f>'19か月目'!O13+D13</f>
        <v>0</v>
      </c>
      <c r="P13" s="32">
        <f>IF($B13="","",'19か月目'!P13+E13)</f>
        <v>0</v>
      </c>
      <c r="Q13" s="76">
        <f>IF(B13="","",IF(O13-(K13-P13)=0,0,ROUNDDOWN(((O13-K13)/(O13-P13)*100),3)))</f>
        <v>0</v>
      </c>
      <c r="R13" s="136">
        <f>IF(B13="","",IF(Q13+Q14=0,0,ROUNDDOWN((((O13-K13)+(O14-K14))/((O13-P13)+(O14-P14))*100),3)))</f>
        <v>0</v>
      </c>
      <c r="S13" s="167"/>
      <c r="T13" s="165"/>
      <c r="U13" s="166"/>
    </row>
    <row r="14" spans="1:21" ht="9.9499999999999993" customHeight="1" x14ac:dyDescent="0.15">
      <c r="A14" s="143"/>
      <c r="B14" s="178"/>
      <c r="C14" s="18" t="s">
        <v>13</v>
      </c>
      <c r="D14" s="40"/>
      <c r="E14" s="41"/>
      <c r="F14" s="33">
        <f t="shared" ref="F14" si="1">IF($B13="","",(D14-(E14+G14+H14)))</f>
        <v>0</v>
      </c>
      <c r="G14" s="41"/>
      <c r="H14" s="41"/>
      <c r="I14" s="92">
        <f>IF(B13="","",IF((D14-E14)=0,0,ROUNDDOWN(((F14/D14)*100),3)))</f>
        <v>0</v>
      </c>
      <c r="J14" s="94">
        <f>'１か月目'!J14</f>
        <v>0</v>
      </c>
      <c r="K14" s="33">
        <f>IF($B13="","",'19か月目'!K14+(E14+G14+H14))</f>
        <v>0</v>
      </c>
      <c r="L14" s="33">
        <f>IF($B13="","",'19か月目'!L14-D14)</f>
        <v>0</v>
      </c>
      <c r="M14" s="86">
        <f>IF(B13="","",IF((J14-K14)=0,0,ROUNDDOWN((((O14-K14)/J14)*100),3)))</f>
        <v>0</v>
      </c>
      <c r="N14" s="117"/>
      <c r="O14" s="94">
        <f>'19か月目'!O14+D14</f>
        <v>0</v>
      </c>
      <c r="P14" s="33">
        <f>IF($B13="","",'19か月目'!P14+E14)</f>
        <v>0</v>
      </c>
      <c r="Q14" s="77">
        <f>IF(B13="","",IF(O14-(K14-P14)=0,0,ROUNDDOWN(((O14-K14)/(O14-P14)*100),3)))</f>
        <v>0</v>
      </c>
      <c r="R14" s="137"/>
      <c r="S14" s="121"/>
      <c r="T14" s="122"/>
      <c r="U14" s="123"/>
    </row>
    <row r="15" spans="1:21" ht="9.9499999999999993" customHeight="1" x14ac:dyDescent="0.15">
      <c r="A15" s="142">
        <v>2</v>
      </c>
      <c r="B15" s="177" t="str">
        <f>IF('１か月目'!B15=0,"",'１か月目'!B15)</f>
        <v>z</v>
      </c>
      <c r="C15" s="20" t="s">
        <v>12</v>
      </c>
      <c r="D15" s="42">
        <f>IF(B15="",0,D$13)</f>
        <v>0</v>
      </c>
      <c r="E15" s="43"/>
      <c r="F15" s="34">
        <f t="shared" ref="F15" si="2">IF($B15="","",(D15-(E15+G15+H15)))</f>
        <v>0</v>
      </c>
      <c r="G15" s="43"/>
      <c r="H15" s="43"/>
      <c r="I15" s="79">
        <f t="shared" ref="I15" si="3">IF(B15="","",IF((D15-E15)=0,0,ROUNDDOWN(((F15/D15)*100),3)))</f>
        <v>0</v>
      </c>
      <c r="J15" s="95">
        <f>'１か月目'!J15</f>
        <v>0</v>
      </c>
      <c r="K15" s="32">
        <f>IF($B15="","",'19か月目'!K15+(E15+G15+H15))</f>
        <v>0</v>
      </c>
      <c r="L15" s="32">
        <f>IF($B15="","",'19か月目'!L15-D15)</f>
        <v>0</v>
      </c>
      <c r="M15" s="85">
        <f t="shared" ref="M15" si="4">IF(B15="","",IF((J15-K15)=0,0,ROUNDDOWN((((O15-K15)/J15)*100),3)))</f>
        <v>0</v>
      </c>
      <c r="N15" s="116" t="str">
        <f t="shared" ref="N15" si="5">IF(B15="","",IF(AND(M15&gt;=80,M16&gt;=80),"可","不可"))</f>
        <v>不可</v>
      </c>
      <c r="O15" s="95">
        <f>'19か月目'!O15+D15</f>
        <v>0</v>
      </c>
      <c r="P15" s="32">
        <f>IF($B15="","",'19か月目'!P15+E15)</f>
        <v>0</v>
      </c>
      <c r="Q15" s="76">
        <f t="shared" ref="Q15" si="6">IF(B15="","",IF(O15-(K15-P15)=0,0,ROUNDDOWN(((O15-K15)/(O15-P15)*100),3)))</f>
        <v>0</v>
      </c>
      <c r="R15" s="138">
        <f t="shared" ref="R15" si="7">IF(B15="","",IF(Q15+Q16=0,0,ROUNDDOWN((((O15-K15)+(O16-K16))/((O15-P15)+(O16-P16))*100),3)))</f>
        <v>0</v>
      </c>
      <c r="S15" s="118"/>
      <c r="T15" s="119"/>
      <c r="U15" s="120"/>
    </row>
    <row r="16" spans="1:21" ht="9.9499999999999993" customHeight="1" x14ac:dyDescent="0.15">
      <c r="A16" s="143"/>
      <c r="B16" s="178"/>
      <c r="C16" s="109" t="s">
        <v>13</v>
      </c>
      <c r="D16" s="44">
        <f>IF(B15="",0,D$14)</f>
        <v>0</v>
      </c>
      <c r="E16" s="45"/>
      <c r="F16" s="35">
        <f t="shared" ref="F16" si="8">IF($B15="","",(D16-(E16+G16+H16)))</f>
        <v>0</v>
      </c>
      <c r="G16" s="45"/>
      <c r="H16" s="45"/>
      <c r="I16" s="80">
        <f t="shared" ref="I16" si="9">IF(B15="","",IF((D16-E16)=0,0,ROUNDDOWN(((F16/D16)*100),3)))</f>
        <v>0</v>
      </c>
      <c r="J16" s="94">
        <f>'１か月目'!J16</f>
        <v>0</v>
      </c>
      <c r="K16" s="33">
        <f>IF($B15="","",'19か月目'!K16+(E16+G16+H16))</f>
        <v>0</v>
      </c>
      <c r="L16" s="33">
        <f>IF($B15="","",'19か月目'!L16-D16)</f>
        <v>0</v>
      </c>
      <c r="M16" s="87">
        <f t="shared" ref="M16" si="10">IF(B15="","",IF((J16-K16)=0,0,ROUNDDOWN((((O16-K16)/J16)*100),3)))</f>
        <v>0</v>
      </c>
      <c r="N16" s="117"/>
      <c r="O16" s="94">
        <f>'19か月目'!O16+D16</f>
        <v>0</v>
      </c>
      <c r="P16" s="33">
        <f>IF($B15="","",'19か月目'!P16+E16)</f>
        <v>0</v>
      </c>
      <c r="Q16" s="77">
        <f t="shared" ref="Q16" si="11">IF(B15="","",IF(O16-(K16-P16)=0,0,ROUNDDOWN(((O16-K16)/(O16-P16)*100),3)))</f>
        <v>0</v>
      </c>
      <c r="R16" s="139"/>
      <c r="S16" s="121"/>
      <c r="T16" s="122"/>
      <c r="U16" s="123"/>
    </row>
    <row r="17" spans="1:21" ht="9.9499999999999993" customHeight="1" x14ac:dyDescent="0.15">
      <c r="A17" s="142">
        <v>3</v>
      </c>
      <c r="B17" s="177" t="str">
        <f>IF('１か月目'!B17=0,"",'１か月目'!B17)</f>
        <v>z</v>
      </c>
      <c r="C17" s="108" t="s">
        <v>12</v>
      </c>
      <c r="D17" s="46">
        <f>IF(B17="",0,D$13)</f>
        <v>0</v>
      </c>
      <c r="E17" s="47"/>
      <c r="F17" s="36">
        <f t="shared" ref="F17" si="12">IF($B17="","",(D17-(E17+G17+H17)))</f>
        <v>0</v>
      </c>
      <c r="G17" s="47"/>
      <c r="H17" s="47"/>
      <c r="I17" s="81">
        <f t="shared" ref="I17" si="13">IF(B17="","",IF((D17-E17)=0,0,ROUNDDOWN(((F17/D17)*100),3)))</f>
        <v>0</v>
      </c>
      <c r="J17" s="95">
        <f>'１か月目'!J17</f>
        <v>0</v>
      </c>
      <c r="K17" s="32">
        <f>IF($B17="","",'19か月目'!K17+(E17+G17+H17))</f>
        <v>0</v>
      </c>
      <c r="L17" s="32">
        <f>IF($B17="","",'19か月目'!L17-D17)</f>
        <v>0</v>
      </c>
      <c r="M17" s="88">
        <f t="shared" ref="M17" si="14">IF(B17="","",IF((J17-K17)=0,0,ROUNDDOWN((((O17-K17)/J17)*100),3)))</f>
        <v>0</v>
      </c>
      <c r="N17" s="116" t="str">
        <f t="shared" ref="N17" si="15">IF(B17="","",IF(AND(M17&gt;=80,M18&gt;=80),"可","不可"))</f>
        <v>不可</v>
      </c>
      <c r="O17" s="95">
        <f>'19か月目'!O17+D17</f>
        <v>0</v>
      </c>
      <c r="P17" s="32">
        <f>IF($B17="","",'19か月目'!P17+E17)</f>
        <v>0</v>
      </c>
      <c r="Q17" s="76">
        <f t="shared" ref="Q17" si="16">IF(B17="","",IF(O17-(K17-P17)=0,0,ROUNDDOWN(((O17-K17)/(O17-P17)*100),3)))</f>
        <v>0</v>
      </c>
      <c r="R17" s="138">
        <f t="shared" ref="R17" si="17">IF(B17="","",IF(Q17+Q18=0,0,ROUNDDOWN((((O17-K17)+(O18-K18))/((O17-P17)+(O18-P18))*100),3)))</f>
        <v>0</v>
      </c>
      <c r="S17" s="118"/>
      <c r="T17" s="119"/>
      <c r="U17" s="120"/>
    </row>
    <row r="18" spans="1:21" ht="9.9499999999999993" customHeight="1" x14ac:dyDescent="0.15">
      <c r="A18" s="143"/>
      <c r="B18" s="178"/>
      <c r="C18" s="18" t="s">
        <v>13</v>
      </c>
      <c r="D18" s="48">
        <f>IF(B17="",0,D$14)</f>
        <v>0</v>
      </c>
      <c r="E18" s="41"/>
      <c r="F18" s="33">
        <f t="shared" ref="F18" si="18">IF($B17="","",(D18-(E18+G18+H18)))</f>
        <v>0</v>
      </c>
      <c r="G18" s="41"/>
      <c r="H18" s="41"/>
      <c r="I18" s="77">
        <f t="shared" ref="I18" si="19">IF(B17="","",IF((D18-E18)=0,0,ROUNDDOWN(((F18/D18)*100),3)))</f>
        <v>0</v>
      </c>
      <c r="J18" s="94">
        <f>'１か月目'!J18</f>
        <v>0</v>
      </c>
      <c r="K18" s="33">
        <f>IF($B17="","",'19か月目'!K18+(E18+G18+H18))</f>
        <v>0</v>
      </c>
      <c r="L18" s="33">
        <f>IF($B17="","",'19か月目'!L18-D18)</f>
        <v>0</v>
      </c>
      <c r="M18" s="86">
        <f t="shared" ref="M18" si="20">IF(B17="","",IF((J18-K18)=0,0,ROUNDDOWN((((O18-K18)/J18)*100),3)))</f>
        <v>0</v>
      </c>
      <c r="N18" s="117"/>
      <c r="O18" s="94">
        <f>'19か月目'!O18+D18</f>
        <v>0</v>
      </c>
      <c r="P18" s="33">
        <f>IF($B17="","",'19か月目'!P18+E18)</f>
        <v>0</v>
      </c>
      <c r="Q18" s="77">
        <f t="shared" ref="Q18" si="21">IF(B17="","",IF(O18-(K18-P18)=0,0,ROUNDDOWN(((O18-K18)/(O18-P18)*100),3)))</f>
        <v>0</v>
      </c>
      <c r="R18" s="139"/>
      <c r="S18" s="121"/>
      <c r="T18" s="122"/>
      <c r="U18" s="123"/>
    </row>
    <row r="19" spans="1:21" ht="9.9499999999999993" customHeight="1" x14ac:dyDescent="0.15">
      <c r="A19" s="142">
        <v>4</v>
      </c>
      <c r="B19" s="177" t="str">
        <f>IF('１か月目'!B19=0,"",'１か月目'!B19)</f>
        <v/>
      </c>
      <c r="C19" s="20" t="s">
        <v>12</v>
      </c>
      <c r="D19" s="42">
        <f>IF(B19="",0,D$13)</f>
        <v>0</v>
      </c>
      <c r="E19" s="43"/>
      <c r="F19" s="34" t="str">
        <f>IF($B19="","",(D19-(E19+G19+H19)))</f>
        <v/>
      </c>
      <c r="G19" s="43"/>
      <c r="H19" s="43"/>
      <c r="I19" s="79" t="str">
        <f t="shared" ref="I19" si="22">IF(B19="","",IF((D19-E19)=0,0,ROUNDDOWN(((F19/D19)*100),3)))</f>
        <v/>
      </c>
      <c r="J19" s="95" t="str">
        <f>'１か月目'!J19</f>
        <v/>
      </c>
      <c r="K19" s="32" t="str">
        <f>IF($B19="","",'19か月目'!K19+(E19+G19+H19))</f>
        <v/>
      </c>
      <c r="L19" s="32" t="str">
        <f>IF($B19="","",'19か月目'!L19-D19)</f>
        <v/>
      </c>
      <c r="M19" s="85" t="str">
        <f t="shared" ref="M19" si="23">IF(B19="","",IF((J19-K19)=0,0,ROUNDDOWN((((O19-K19)/J19)*100),3)))</f>
        <v/>
      </c>
      <c r="N19" s="116" t="str">
        <f t="shared" ref="N19" si="24">IF(B19="","",IF(AND(M19&gt;=80,M20&gt;=80),"可","不可"))</f>
        <v/>
      </c>
      <c r="O19" s="95">
        <f>'19か月目'!O19+D19</f>
        <v>0</v>
      </c>
      <c r="P19" s="32" t="str">
        <f>IF($B19="","",'19か月目'!P19+E19)</f>
        <v/>
      </c>
      <c r="Q19" s="76" t="str">
        <f t="shared" ref="Q19" si="25">IF(B19="","",IF(O19-(K19-P19)=0,0,ROUNDDOWN(((O19-K19)/(O19-P19)*100),3)))</f>
        <v/>
      </c>
      <c r="R19" s="138" t="str">
        <f t="shared" ref="R19" si="26">IF(B19="","",IF(Q19+Q20=0,0,ROUNDDOWN((((O19-K19)+(O20-K20))/((O19-P19)+(O20-P20))*100),3)))</f>
        <v/>
      </c>
      <c r="S19" s="118"/>
      <c r="T19" s="119"/>
      <c r="U19" s="120"/>
    </row>
    <row r="20" spans="1:21" ht="9.9499999999999993" customHeight="1" x14ac:dyDescent="0.15">
      <c r="A20" s="143"/>
      <c r="B20" s="178"/>
      <c r="C20" s="109" t="s">
        <v>13</v>
      </c>
      <c r="D20" s="44">
        <f>IF(B19="",0,D$14)</f>
        <v>0</v>
      </c>
      <c r="E20" s="45"/>
      <c r="F20" s="35" t="str">
        <f>IF($B19="","",(D20-(E20+G20+H20)))</f>
        <v/>
      </c>
      <c r="G20" s="45"/>
      <c r="H20" s="45"/>
      <c r="I20" s="80" t="str">
        <f t="shared" ref="I20" si="27">IF(B19="","",IF((D20-E20)=0,0,ROUNDDOWN(((F20/D20)*100),3)))</f>
        <v/>
      </c>
      <c r="J20" s="94" t="str">
        <f>'１か月目'!J20</f>
        <v/>
      </c>
      <c r="K20" s="33" t="str">
        <f>IF($B19="","",'19か月目'!K20+(E20+G20+H20))</f>
        <v/>
      </c>
      <c r="L20" s="33" t="str">
        <f>IF($B19="","",'19か月目'!L20-D20)</f>
        <v/>
      </c>
      <c r="M20" s="87" t="str">
        <f t="shared" ref="M20" si="28">IF(B19="","",IF((J20-K20)=0,0,ROUNDDOWN((((O20-K20)/J20)*100),3)))</f>
        <v/>
      </c>
      <c r="N20" s="117"/>
      <c r="O20" s="94">
        <f>'19か月目'!O20+D20</f>
        <v>0</v>
      </c>
      <c r="P20" s="33" t="str">
        <f>IF($B19="","",'19か月目'!P20+E20)</f>
        <v/>
      </c>
      <c r="Q20" s="77" t="str">
        <f t="shared" ref="Q20" si="29">IF(B19="","",IF(O20-(K20-P20)=0,0,ROUNDDOWN(((O20-K20)/(O20-P20)*100),3)))</f>
        <v/>
      </c>
      <c r="R20" s="139"/>
      <c r="S20" s="121"/>
      <c r="T20" s="122"/>
      <c r="U20" s="123"/>
    </row>
    <row r="21" spans="1:21" ht="9.9499999999999993" customHeight="1" x14ac:dyDescent="0.15">
      <c r="A21" s="142">
        <v>5</v>
      </c>
      <c r="B21" s="177" t="str">
        <f>IF('１か月目'!B21=0,"",'１か月目'!B21)</f>
        <v/>
      </c>
      <c r="C21" s="108" t="s">
        <v>12</v>
      </c>
      <c r="D21" s="46">
        <f>IF(B21="",0,D$13)</f>
        <v>0</v>
      </c>
      <c r="E21" s="47"/>
      <c r="F21" s="36" t="str">
        <f t="shared" ref="F21" si="30">IF($B21="","",(D21-(E21+G21+H21)))</f>
        <v/>
      </c>
      <c r="G21" s="47"/>
      <c r="H21" s="47"/>
      <c r="I21" s="81" t="str">
        <f t="shared" ref="I21" si="31">IF(B21="","",IF((D21-E21)=0,0,ROUNDDOWN(((F21/D21)*100),3)))</f>
        <v/>
      </c>
      <c r="J21" s="95" t="str">
        <f>'１か月目'!J21</f>
        <v/>
      </c>
      <c r="K21" s="32" t="str">
        <f>IF($B21="","",'19か月目'!K21+(E21+G21+H21))</f>
        <v/>
      </c>
      <c r="L21" s="32" t="str">
        <f>IF($B21="","",'19か月目'!L21-D21)</f>
        <v/>
      </c>
      <c r="M21" s="88" t="str">
        <f t="shared" ref="M21" si="32">IF(B21="","",IF((J21-K21)=0,0,ROUNDDOWN((((O21-K21)/J21)*100),3)))</f>
        <v/>
      </c>
      <c r="N21" s="116" t="str">
        <f t="shared" ref="N21" si="33">IF(B21="","",IF(AND(M21&gt;=80,M22&gt;=80),"可","不可"))</f>
        <v/>
      </c>
      <c r="O21" s="95">
        <f>'19か月目'!O21+D21</f>
        <v>0</v>
      </c>
      <c r="P21" s="32" t="str">
        <f>IF($B21="","",'19か月目'!P21+E21)</f>
        <v/>
      </c>
      <c r="Q21" s="76" t="str">
        <f t="shared" ref="Q21" si="34">IF(B21="","",IF(O21-(K21-P21)=0,0,ROUNDDOWN(((O21-K21)/(O21-P21)*100),3)))</f>
        <v/>
      </c>
      <c r="R21" s="138" t="str">
        <f t="shared" ref="R21" si="35">IF(B21="","",IF(Q21+Q22=0,0,ROUNDDOWN((((O21-K21)+(O22-K22))/((O21-P21)+(O22-P22))*100),3)))</f>
        <v/>
      </c>
      <c r="S21" s="118"/>
      <c r="T21" s="119"/>
      <c r="U21" s="120"/>
    </row>
    <row r="22" spans="1:21" ht="9.9499999999999993" customHeight="1" x14ac:dyDescent="0.15">
      <c r="A22" s="143"/>
      <c r="B22" s="178"/>
      <c r="C22" s="18" t="s">
        <v>13</v>
      </c>
      <c r="D22" s="48">
        <f>IF(B21="",0,D$14)</f>
        <v>0</v>
      </c>
      <c r="E22" s="41"/>
      <c r="F22" s="33" t="str">
        <f t="shared" ref="F22" si="36">IF($B21="","",(D22-(E22+G22+H22)))</f>
        <v/>
      </c>
      <c r="G22" s="41"/>
      <c r="H22" s="41"/>
      <c r="I22" s="77" t="str">
        <f t="shared" ref="I22" si="37">IF(B21="","",IF((D22-E22)=0,0,ROUNDDOWN(((F22/D22)*100),3)))</f>
        <v/>
      </c>
      <c r="J22" s="94" t="str">
        <f>'１か月目'!J22</f>
        <v/>
      </c>
      <c r="K22" s="33" t="str">
        <f>IF($B21="","",'19か月目'!K22+(E22+G22+H22))</f>
        <v/>
      </c>
      <c r="L22" s="33" t="str">
        <f>IF($B21="","",'19か月目'!L22-D22)</f>
        <v/>
      </c>
      <c r="M22" s="86" t="str">
        <f t="shared" ref="M22" si="38">IF(B21="","",IF((J22-K22)=0,0,ROUNDDOWN((((O22-K22)/J22)*100),3)))</f>
        <v/>
      </c>
      <c r="N22" s="117"/>
      <c r="O22" s="94">
        <f>'19か月目'!O22+D22</f>
        <v>0</v>
      </c>
      <c r="P22" s="33" t="str">
        <f>IF($B21="","",'19か月目'!P22+E22)</f>
        <v/>
      </c>
      <c r="Q22" s="77" t="str">
        <f t="shared" ref="Q22" si="39">IF(B21="","",IF(O22-(K22-P22)=0,0,ROUNDDOWN(((O22-K22)/(O22-P22)*100),3)))</f>
        <v/>
      </c>
      <c r="R22" s="139"/>
      <c r="S22" s="121"/>
      <c r="T22" s="122"/>
      <c r="U22" s="123"/>
    </row>
    <row r="23" spans="1:21" ht="9.9499999999999993" customHeight="1" x14ac:dyDescent="0.15">
      <c r="A23" s="142">
        <v>6</v>
      </c>
      <c r="B23" s="177" t="str">
        <f>IF('１か月目'!B23=0,"",'１か月目'!B23)</f>
        <v/>
      </c>
      <c r="C23" s="20" t="s">
        <v>12</v>
      </c>
      <c r="D23" s="42">
        <f>IF(B23="",0,D$13)</f>
        <v>0</v>
      </c>
      <c r="E23" s="43"/>
      <c r="F23" s="34" t="str">
        <f t="shared" ref="F23" si="40">IF($B23="","",(D23-(E23+G23+H23)))</f>
        <v/>
      </c>
      <c r="G23" s="43"/>
      <c r="H23" s="43"/>
      <c r="I23" s="79" t="str">
        <f t="shared" ref="I23" si="41">IF(B23="","",IF((D23-E23)=0,0,ROUNDDOWN(((F23/D23)*100),3)))</f>
        <v/>
      </c>
      <c r="J23" s="95" t="str">
        <f>'１か月目'!J23</f>
        <v/>
      </c>
      <c r="K23" s="32" t="str">
        <f>IF($B23="","",'19か月目'!K23+(E23+G23+H23))</f>
        <v/>
      </c>
      <c r="L23" s="32" t="str">
        <f>IF($B23="","",'19か月目'!L23-D23)</f>
        <v/>
      </c>
      <c r="M23" s="85" t="str">
        <f t="shared" ref="M23" si="42">IF(B23="","",IF((J23-K23)=0,0,ROUNDDOWN((((O23-K23)/J23)*100),3)))</f>
        <v/>
      </c>
      <c r="N23" s="116" t="str">
        <f t="shared" ref="N23" si="43">IF(B23="","",IF(AND(M23&gt;=80,M24&gt;=80),"可","不可"))</f>
        <v/>
      </c>
      <c r="O23" s="95">
        <f>'19か月目'!O23+D23</f>
        <v>0</v>
      </c>
      <c r="P23" s="32" t="str">
        <f>IF($B23="","",'19か月目'!P23+E23)</f>
        <v/>
      </c>
      <c r="Q23" s="76" t="str">
        <f t="shared" ref="Q23" si="44">IF(B23="","",IF(O23-(K23-P23)=0,0,ROUNDDOWN(((O23-K23)/(O23-P23)*100),3)))</f>
        <v/>
      </c>
      <c r="R23" s="138" t="str">
        <f t="shared" ref="R23" si="45">IF(B23="","",IF(Q23+Q24=0,0,ROUNDDOWN((((O23-K23)+(O24-K24))/((O23-P23)+(O24-P24))*100),3)))</f>
        <v/>
      </c>
      <c r="S23" s="118"/>
      <c r="T23" s="119"/>
      <c r="U23" s="120"/>
    </row>
    <row r="24" spans="1:21" ht="9.9499999999999993" customHeight="1" x14ac:dyDescent="0.15">
      <c r="A24" s="143"/>
      <c r="B24" s="178"/>
      <c r="C24" s="109" t="s">
        <v>13</v>
      </c>
      <c r="D24" s="44">
        <f>IF(B23="",0,D$14)</f>
        <v>0</v>
      </c>
      <c r="E24" s="45"/>
      <c r="F24" s="35" t="str">
        <f t="shared" ref="F24" si="46">IF($B23="","",(D24-(E24+G24+H24)))</f>
        <v/>
      </c>
      <c r="G24" s="45"/>
      <c r="H24" s="45"/>
      <c r="I24" s="80" t="str">
        <f t="shared" ref="I24" si="47">IF(B23="","",IF((D24-E24)=0,0,ROUNDDOWN(((F24/D24)*100),3)))</f>
        <v/>
      </c>
      <c r="J24" s="94" t="str">
        <f>'１か月目'!J24</f>
        <v/>
      </c>
      <c r="K24" s="33" t="str">
        <f>IF($B23="","",'19か月目'!K24+(E24+G24+H24))</f>
        <v/>
      </c>
      <c r="L24" s="33" t="str">
        <f>IF($B23="","",'19か月目'!L24-D24)</f>
        <v/>
      </c>
      <c r="M24" s="87" t="str">
        <f t="shared" ref="M24" si="48">IF(B23="","",IF((J24-K24)=0,0,ROUNDDOWN((((O24-K24)/J24)*100),3)))</f>
        <v/>
      </c>
      <c r="N24" s="117"/>
      <c r="O24" s="94">
        <f>'19か月目'!O24+D24</f>
        <v>0</v>
      </c>
      <c r="P24" s="33" t="str">
        <f>IF($B23="","",'19か月目'!P24+E24)</f>
        <v/>
      </c>
      <c r="Q24" s="77" t="str">
        <f t="shared" ref="Q24" si="49">IF(B23="","",IF(O24-(K24-P24)=0,0,ROUNDDOWN(((O24-K24)/(O24-P24)*100),3)))</f>
        <v/>
      </c>
      <c r="R24" s="139"/>
      <c r="S24" s="121"/>
      <c r="T24" s="122"/>
      <c r="U24" s="123"/>
    </row>
    <row r="25" spans="1:21" ht="9.9499999999999993" customHeight="1" x14ac:dyDescent="0.15">
      <c r="A25" s="142">
        <v>7</v>
      </c>
      <c r="B25" s="177" t="str">
        <f>IF('１か月目'!B25=0,"",'１か月目'!B25)</f>
        <v/>
      </c>
      <c r="C25" s="108" t="s">
        <v>12</v>
      </c>
      <c r="D25" s="46">
        <f>IF(B25="",0,D$13)</f>
        <v>0</v>
      </c>
      <c r="E25" s="47"/>
      <c r="F25" s="36" t="str">
        <f t="shared" ref="F25" si="50">IF($B25="","",(D25-(E25+G25+H25)))</f>
        <v/>
      </c>
      <c r="G25" s="47"/>
      <c r="H25" s="47"/>
      <c r="I25" s="81" t="str">
        <f t="shared" ref="I25" si="51">IF(B25="","",IF((D25-E25)=0,0,ROUNDDOWN(((F25/D25)*100),3)))</f>
        <v/>
      </c>
      <c r="J25" s="95" t="str">
        <f>'１か月目'!J25</f>
        <v/>
      </c>
      <c r="K25" s="32" t="str">
        <f>IF($B25="","",'19か月目'!K25+(E25+G25+H25))</f>
        <v/>
      </c>
      <c r="L25" s="32" t="str">
        <f>IF($B25="","",'19か月目'!L25-D25)</f>
        <v/>
      </c>
      <c r="M25" s="88" t="str">
        <f t="shared" ref="M25" si="52">IF(B25="","",IF((J25-K25)=0,0,ROUNDDOWN((((O25-K25)/J25)*100),3)))</f>
        <v/>
      </c>
      <c r="N25" s="116" t="str">
        <f t="shared" ref="N25" si="53">IF(B25="","",IF(AND(M25&gt;=80,M26&gt;=80),"可","不可"))</f>
        <v/>
      </c>
      <c r="O25" s="95">
        <f>'19か月目'!O25+D25</f>
        <v>0</v>
      </c>
      <c r="P25" s="32" t="str">
        <f>IF($B25="","",'19か月目'!P25+E25)</f>
        <v/>
      </c>
      <c r="Q25" s="76" t="str">
        <f t="shared" ref="Q25" si="54">IF(B25="","",IF(O25-(K25-P25)=0,0,ROUNDDOWN(((O25-K25)/(O25-P25)*100),3)))</f>
        <v/>
      </c>
      <c r="R25" s="138" t="str">
        <f t="shared" ref="R25" si="55">IF(B25="","",IF(Q25+Q26=0,0,ROUNDDOWN((((O25-K25)+(O26-K26))/((O25-P25)+(O26-P26))*100),3)))</f>
        <v/>
      </c>
      <c r="S25" s="118"/>
      <c r="T25" s="119"/>
      <c r="U25" s="120"/>
    </row>
    <row r="26" spans="1:21" ht="9.9499999999999993" customHeight="1" x14ac:dyDescent="0.15">
      <c r="A26" s="143"/>
      <c r="B26" s="178"/>
      <c r="C26" s="18" t="s">
        <v>13</v>
      </c>
      <c r="D26" s="48">
        <f>IF(B25="",0,D$14)</f>
        <v>0</v>
      </c>
      <c r="E26" s="41"/>
      <c r="F26" s="33" t="str">
        <f t="shared" ref="F26" si="56">IF($B25="","",(D26-(E26+G26+H26)))</f>
        <v/>
      </c>
      <c r="G26" s="41"/>
      <c r="H26" s="41"/>
      <c r="I26" s="77" t="str">
        <f t="shared" ref="I26" si="57">IF(B25="","",IF((D26-E26)=0,0,ROUNDDOWN(((F26/D26)*100),3)))</f>
        <v/>
      </c>
      <c r="J26" s="94" t="str">
        <f>'１か月目'!J26</f>
        <v/>
      </c>
      <c r="K26" s="33" t="str">
        <f>IF($B25="","",'19か月目'!K26+(E26+G26+H26))</f>
        <v/>
      </c>
      <c r="L26" s="33" t="str">
        <f>IF($B25="","",'19か月目'!L26-D26)</f>
        <v/>
      </c>
      <c r="M26" s="86" t="str">
        <f t="shared" ref="M26" si="58">IF(B25="","",IF((J26-K26)=0,0,ROUNDDOWN((((O26-K26)/J26)*100),3)))</f>
        <v/>
      </c>
      <c r="N26" s="117"/>
      <c r="O26" s="94">
        <f>'19か月目'!O26+D26</f>
        <v>0</v>
      </c>
      <c r="P26" s="33" t="str">
        <f>IF($B25="","",'19か月目'!P26+E26)</f>
        <v/>
      </c>
      <c r="Q26" s="77" t="str">
        <f t="shared" ref="Q26" si="59">IF(B25="","",IF(O26-(K26-P26)=0,0,ROUNDDOWN(((O26-K26)/(O26-P26)*100),3)))</f>
        <v/>
      </c>
      <c r="R26" s="139"/>
      <c r="S26" s="121"/>
      <c r="T26" s="122"/>
      <c r="U26" s="123"/>
    </row>
    <row r="27" spans="1:21" ht="9.9499999999999993" customHeight="1" x14ac:dyDescent="0.15">
      <c r="A27" s="142">
        <v>8</v>
      </c>
      <c r="B27" s="177" t="str">
        <f>IF('１か月目'!B27=0,"",'１か月目'!B27)</f>
        <v/>
      </c>
      <c r="C27" s="20" t="s">
        <v>12</v>
      </c>
      <c r="D27" s="42">
        <f>IF(B27="",0,D$13)</f>
        <v>0</v>
      </c>
      <c r="E27" s="43"/>
      <c r="F27" s="34" t="str">
        <f t="shared" ref="F27" si="60">IF($B27="","",(D27-(E27+G27+H27)))</f>
        <v/>
      </c>
      <c r="G27" s="43"/>
      <c r="H27" s="43"/>
      <c r="I27" s="79" t="str">
        <f t="shared" ref="I27" si="61">IF(B27="","",IF((D27-E27)=0,0,ROUNDDOWN(((F27/D27)*100),3)))</f>
        <v/>
      </c>
      <c r="J27" s="95" t="str">
        <f>'１か月目'!J27</f>
        <v/>
      </c>
      <c r="K27" s="32" t="str">
        <f>IF($B27="","",'19か月目'!K27+(E27+G27+H27))</f>
        <v/>
      </c>
      <c r="L27" s="32" t="str">
        <f>IF($B27="","",'19か月目'!L27-D27)</f>
        <v/>
      </c>
      <c r="M27" s="85" t="str">
        <f t="shared" ref="M27" si="62">IF(B27="","",IF((J27-K27)=0,0,ROUNDDOWN((((O27-K27)/J27)*100),3)))</f>
        <v/>
      </c>
      <c r="N27" s="116" t="str">
        <f t="shared" ref="N27" si="63">IF(B27="","",IF(AND(M27&gt;=80,M28&gt;=80),"可","不可"))</f>
        <v/>
      </c>
      <c r="O27" s="95">
        <f>'19か月目'!O27+D27</f>
        <v>0</v>
      </c>
      <c r="P27" s="32" t="str">
        <f>IF($B27="","",'19か月目'!P27+E27)</f>
        <v/>
      </c>
      <c r="Q27" s="76" t="str">
        <f t="shared" ref="Q27" si="64">IF(B27="","",IF(O27-(K27-P27)=0,0,ROUNDDOWN(((O27-K27)/(O27-P27)*100),3)))</f>
        <v/>
      </c>
      <c r="R27" s="138" t="str">
        <f t="shared" ref="R27" si="65">IF(B27="","",IF(Q27+Q28=0,0,ROUNDDOWN((((O27-K27)+(O28-K28))/((O27-P27)+(O28-P28))*100),3)))</f>
        <v/>
      </c>
      <c r="S27" s="118"/>
      <c r="T27" s="119"/>
      <c r="U27" s="120"/>
    </row>
    <row r="28" spans="1:21" ht="9.9499999999999993" customHeight="1" x14ac:dyDescent="0.15">
      <c r="A28" s="143"/>
      <c r="B28" s="178"/>
      <c r="C28" s="109" t="s">
        <v>13</v>
      </c>
      <c r="D28" s="44">
        <f>IF(B27="",0,D$14)</f>
        <v>0</v>
      </c>
      <c r="E28" s="45"/>
      <c r="F28" s="35" t="str">
        <f t="shared" ref="F28" si="66">IF($B27="","",(D28-(E28+G28+H28)))</f>
        <v/>
      </c>
      <c r="G28" s="45"/>
      <c r="H28" s="45"/>
      <c r="I28" s="80" t="str">
        <f t="shared" ref="I28" si="67">IF(B27="","",IF((D28-E28)=0,0,ROUNDDOWN(((F28/D28)*100),3)))</f>
        <v/>
      </c>
      <c r="J28" s="94" t="str">
        <f>'１か月目'!J28</f>
        <v/>
      </c>
      <c r="K28" s="33" t="str">
        <f>IF($B27="","",'19か月目'!K28+(E28+G28+H28))</f>
        <v/>
      </c>
      <c r="L28" s="33" t="str">
        <f>IF($B27="","",'19か月目'!L28-D28)</f>
        <v/>
      </c>
      <c r="M28" s="87" t="str">
        <f t="shared" ref="M28" si="68">IF(B27="","",IF((J28-K28)=0,0,ROUNDDOWN((((O28-K28)/J28)*100),3)))</f>
        <v/>
      </c>
      <c r="N28" s="117"/>
      <c r="O28" s="94">
        <f>'19か月目'!O28+D28</f>
        <v>0</v>
      </c>
      <c r="P28" s="33" t="str">
        <f>IF($B27="","",'19か月目'!P28+E28)</f>
        <v/>
      </c>
      <c r="Q28" s="77" t="str">
        <f t="shared" ref="Q28" si="69">IF(B27="","",IF(O28-(K28-P28)=0,0,ROUNDDOWN(((O28-K28)/(O28-P28)*100),3)))</f>
        <v/>
      </c>
      <c r="R28" s="139"/>
      <c r="S28" s="121"/>
      <c r="T28" s="122"/>
      <c r="U28" s="123"/>
    </row>
    <row r="29" spans="1:21" ht="9.9499999999999993" customHeight="1" x14ac:dyDescent="0.15">
      <c r="A29" s="142">
        <v>9</v>
      </c>
      <c r="B29" s="177" t="str">
        <f>IF('１か月目'!B29=0,"",'１か月目'!B29)</f>
        <v/>
      </c>
      <c r="C29" s="108" t="s">
        <v>12</v>
      </c>
      <c r="D29" s="46">
        <f>IF(B29="",0,D$13)</f>
        <v>0</v>
      </c>
      <c r="E29" s="47"/>
      <c r="F29" s="36" t="str">
        <f t="shared" ref="F29" si="70">IF($B29="","",(D29-(E29+G29+H29)))</f>
        <v/>
      </c>
      <c r="G29" s="47"/>
      <c r="H29" s="47"/>
      <c r="I29" s="81" t="str">
        <f t="shared" ref="I29" si="71">IF(B29="","",IF((D29-E29)=0,0,ROUNDDOWN(((F29/D29)*100),3)))</f>
        <v/>
      </c>
      <c r="J29" s="95" t="str">
        <f>'１か月目'!J29</f>
        <v/>
      </c>
      <c r="K29" s="32" t="str">
        <f>IF($B29="","",'19か月目'!K29+(E29+G29+H29))</f>
        <v/>
      </c>
      <c r="L29" s="32" t="str">
        <f>IF($B29="","",'19か月目'!L29-D29)</f>
        <v/>
      </c>
      <c r="M29" s="88" t="str">
        <f t="shared" ref="M29" si="72">IF(B29="","",IF((J29-K29)=0,0,ROUNDDOWN((((O29-K29)/J29)*100),3)))</f>
        <v/>
      </c>
      <c r="N29" s="116" t="str">
        <f t="shared" ref="N29" si="73">IF(B29="","",IF(AND(M29&gt;=80,M30&gt;=80),"可","不可"))</f>
        <v/>
      </c>
      <c r="O29" s="95">
        <f>'19か月目'!O29+D29</f>
        <v>0</v>
      </c>
      <c r="P29" s="32" t="str">
        <f>IF($B29="","",'19か月目'!P29+E29)</f>
        <v/>
      </c>
      <c r="Q29" s="76" t="str">
        <f t="shared" ref="Q29" si="74">IF(B29="","",IF(O29-(K29-P29)=0,0,ROUNDDOWN(((O29-K29)/(O29-P29)*100),3)))</f>
        <v/>
      </c>
      <c r="R29" s="138" t="str">
        <f t="shared" ref="R29" si="75">IF(B29="","",IF(Q29+Q30=0,0,ROUNDDOWN((((O29-K29)+(O30-K30))/((O29-P29)+(O30-P30))*100),3)))</f>
        <v/>
      </c>
      <c r="S29" s="118"/>
      <c r="T29" s="119"/>
      <c r="U29" s="120"/>
    </row>
    <row r="30" spans="1:21" ht="9.9499999999999993" customHeight="1" x14ac:dyDescent="0.15">
      <c r="A30" s="143"/>
      <c r="B30" s="178"/>
      <c r="C30" s="18" t="s">
        <v>13</v>
      </c>
      <c r="D30" s="48">
        <f>IF(B29="",0,D$14)</f>
        <v>0</v>
      </c>
      <c r="E30" s="41"/>
      <c r="F30" s="33" t="str">
        <f t="shared" ref="F30" si="76">IF($B29="","",(D30-(E30+G30+H30)))</f>
        <v/>
      </c>
      <c r="G30" s="41"/>
      <c r="H30" s="41"/>
      <c r="I30" s="77" t="str">
        <f t="shared" ref="I30" si="77">IF(B29="","",IF((D30-E30)=0,0,ROUNDDOWN(((F30/D30)*100),3)))</f>
        <v/>
      </c>
      <c r="J30" s="94" t="str">
        <f>'１か月目'!J30</f>
        <v/>
      </c>
      <c r="K30" s="33" t="str">
        <f>IF($B29="","",'19か月目'!K30+(E30+G30+H30))</f>
        <v/>
      </c>
      <c r="L30" s="33" t="str">
        <f>IF($B29="","",'19か月目'!L30-D30)</f>
        <v/>
      </c>
      <c r="M30" s="86" t="str">
        <f t="shared" ref="M30" si="78">IF(B29="","",IF((J30-K30)=0,0,ROUNDDOWN((((O30-K30)/J30)*100),3)))</f>
        <v/>
      </c>
      <c r="N30" s="117"/>
      <c r="O30" s="94">
        <f>'19か月目'!O30+D30</f>
        <v>0</v>
      </c>
      <c r="P30" s="33" t="str">
        <f>IF($B29="","",'19か月目'!P30+E30)</f>
        <v/>
      </c>
      <c r="Q30" s="77" t="str">
        <f t="shared" ref="Q30" si="79">IF(B29="","",IF(O30-(K30-P30)=0,0,ROUNDDOWN(((O30-K30)/(O30-P30)*100),3)))</f>
        <v/>
      </c>
      <c r="R30" s="139"/>
      <c r="S30" s="121"/>
      <c r="T30" s="122"/>
      <c r="U30" s="123"/>
    </row>
    <row r="31" spans="1:21" ht="9.9499999999999993" customHeight="1" x14ac:dyDescent="0.15">
      <c r="A31" s="142">
        <v>10</v>
      </c>
      <c r="B31" s="177" t="str">
        <f>IF('１か月目'!B31=0,"",'１か月目'!B31)</f>
        <v/>
      </c>
      <c r="C31" s="20" t="s">
        <v>12</v>
      </c>
      <c r="D31" s="42">
        <f>IF(B31="",0,D$13)</f>
        <v>0</v>
      </c>
      <c r="E31" s="43"/>
      <c r="F31" s="34" t="str">
        <f t="shared" ref="F31" si="80">IF($B31="","",(D31-(E31+G31+H31)))</f>
        <v/>
      </c>
      <c r="G31" s="43"/>
      <c r="H31" s="43"/>
      <c r="I31" s="79" t="str">
        <f t="shared" ref="I31" si="81">IF(B31="","",IF((D31-E31)=0,0,ROUNDDOWN(((F31/D31)*100),3)))</f>
        <v/>
      </c>
      <c r="J31" s="95" t="str">
        <f>'１か月目'!J31</f>
        <v/>
      </c>
      <c r="K31" s="32" t="str">
        <f>IF($B31="","",'19か月目'!K31+(E31+G31+H31))</f>
        <v/>
      </c>
      <c r="L31" s="32" t="str">
        <f>IF($B31="","",'19か月目'!L31-D31)</f>
        <v/>
      </c>
      <c r="M31" s="85" t="str">
        <f t="shared" ref="M31" si="82">IF(B31="","",IF((J31-K31)=0,0,ROUNDDOWN((((O31-K31)/J31)*100),3)))</f>
        <v/>
      </c>
      <c r="N31" s="116" t="str">
        <f t="shared" ref="N31" si="83">IF(B31="","",IF(AND(M31&gt;=80,M32&gt;=80),"可","不可"))</f>
        <v/>
      </c>
      <c r="O31" s="95">
        <f>'19か月目'!O31+D31</f>
        <v>0</v>
      </c>
      <c r="P31" s="32" t="str">
        <f>IF($B31="","",'19か月目'!P31+E31)</f>
        <v/>
      </c>
      <c r="Q31" s="76" t="str">
        <f t="shared" ref="Q31" si="84">IF(B31="","",IF(O31-(K31-P31)=0,0,ROUNDDOWN(((O31-K31)/(O31-P31)*100),3)))</f>
        <v/>
      </c>
      <c r="R31" s="138" t="str">
        <f t="shared" ref="R31" si="85">IF(B31="","",IF(Q31+Q32=0,0,ROUNDDOWN((((O31-K31)+(O32-K32))/((O31-P31)+(O32-P32))*100),3)))</f>
        <v/>
      </c>
      <c r="S31" s="118"/>
      <c r="T31" s="119"/>
      <c r="U31" s="120"/>
    </row>
    <row r="32" spans="1:21" ht="9.9499999999999993" customHeight="1" x14ac:dyDescent="0.15">
      <c r="A32" s="143"/>
      <c r="B32" s="178"/>
      <c r="C32" s="109" t="s">
        <v>13</v>
      </c>
      <c r="D32" s="44">
        <f>IF(B31="",0,D$14)</f>
        <v>0</v>
      </c>
      <c r="E32" s="45"/>
      <c r="F32" s="35" t="str">
        <f t="shared" ref="F32" si="86">IF($B31="","",(D32-(E32+G32+H32)))</f>
        <v/>
      </c>
      <c r="G32" s="45"/>
      <c r="H32" s="45"/>
      <c r="I32" s="80" t="str">
        <f t="shared" ref="I32" si="87">IF(B31="","",IF((D32-E32)=0,0,ROUNDDOWN(((F32/D32)*100),3)))</f>
        <v/>
      </c>
      <c r="J32" s="94" t="str">
        <f>'１か月目'!J32</f>
        <v/>
      </c>
      <c r="K32" s="33" t="str">
        <f>IF($B31="","",'19か月目'!K32+(E32+G32+H32))</f>
        <v/>
      </c>
      <c r="L32" s="33" t="str">
        <f>IF($B31="","",'19か月目'!L32-D32)</f>
        <v/>
      </c>
      <c r="M32" s="87" t="str">
        <f t="shared" ref="M32" si="88">IF(B31="","",IF((J32-K32)=0,0,ROUNDDOWN((((O32-K32)/J32)*100),3)))</f>
        <v/>
      </c>
      <c r="N32" s="117"/>
      <c r="O32" s="94">
        <f>'19か月目'!O32+D32</f>
        <v>0</v>
      </c>
      <c r="P32" s="33" t="str">
        <f>IF($B31="","",'19か月目'!P32+E32)</f>
        <v/>
      </c>
      <c r="Q32" s="77" t="str">
        <f t="shared" ref="Q32" si="89">IF(B31="","",IF(O32-(K32-P32)=0,0,ROUNDDOWN(((O32-K32)/(O32-P32)*100),3)))</f>
        <v/>
      </c>
      <c r="R32" s="139"/>
      <c r="S32" s="121"/>
      <c r="T32" s="122"/>
      <c r="U32" s="123"/>
    </row>
    <row r="33" spans="1:21" ht="9.9499999999999993" customHeight="1" x14ac:dyDescent="0.15">
      <c r="A33" s="142">
        <v>11</v>
      </c>
      <c r="B33" s="177" t="str">
        <f>IF('１か月目'!B33=0,"",'１か月目'!B33)</f>
        <v/>
      </c>
      <c r="C33" s="108" t="s">
        <v>12</v>
      </c>
      <c r="D33" s="46">
        <f>IF(B33="",0,D$13)</f>
        <v>0</v>
      </c>
      <c r="E33" s="47"/>
      <c r="F33" s="36" t="str">
        <f t="shared" ref="F33" si="90">IF($B33="","",(D33-(E33+G33+H33)))</f>
        <v/>
      </c>
      <c r="G33" s="47"/>
      <c r="H33" s="47"/>
      <c r="I33" s="81" t="str">
        <f t="shared" ref="I33" si="91">IF(B33="","",IF((D33-E33)=0,0,ROUNDDOWN(((F33/D33)*100),3)))</f>
        <v/>
      </c>
      <c r="J33" s="95" t="str">
        <f>'１か月目'!J33</f>
        <v/>
      </c>
      <c r="K33" s="32" t="str">
        <f>IF($B33="","",'19か月目'!K33+(E33+G33+H33))</f>
        <v/>
      </c>
      <c r="L33" s="32" t="str">
        <f>IF($B33="","",'19か月目'!L33-D33)</f>
        <v/>
      </c>
      <c r="M33" s="88" t="str">
        <f t="shared" ref="M33" si="92">IF(B33="","",IF((J33-K33)=0,0,ROUNDDOWN((((O33-K33)/J33)*100),3)))</f>
        <v/>
      </c>
      <c r="N33" s="116" t="str">
        <f t="shared" ref="N33" si="93">IF(B33="","",IF(AND(M33&gt;=80,M34&gt;=80),"可","不可"))</f>
        <v/>
      </c>
      <c r="O33" s="95">
        <f>'19か月目'!O33+D33</f>
        <v>0</v>
      </c>
      <c r="P33" s="32" t="str">
        <f>IF($B33="","",'19か月目'!P33+E33)</f>
        <v/>
      </c>
      <c r="Q33" s="76" t="str">
        <f t="shared" ref="Q33" si="94">IF(B33="","",IF(O33-(K33-P33)=0,0,ROUNDDOWN(((O33-K33)/(O33-P33)*100),3)))</f>
        <v/>
      </c>
      <c r="R33" s="138" t="str">
        <f t="shared" ref="R33" si="95">IF(B33="","",IF(Q33+Q34=0,0,ROUNDDOWN((((O33-K33)+(O34-K34))/((O33-P33)+(O34-P34))*100),3)))</f>
        <v/>
      </c>
      <c r="S33" s="118"/>
      <c r="T33" s="119"/>
      <c r="U33" s="120"/>
    </row>
    <row r="34" spans="1:21" ht="9.9499999999999993" customHeight="1" x14ac:dyDescent="0.15">
      <c r="A34" s="143"/>
      <c r="B34" s="178"/>
      <c r="C34" s="18" t="s">
        <v>13</v>
      </c>
      <c r="D34" s="48">
        <f>IF(B33="",0,D$14)</f>
        <v>0</v>
      </c>
      <c r="E34" s="41"/>
      <c r="F34" s="33" t="str">
        <f t="shared" ref="F34" si="96">IF($B33="","",(D34-(E34+G34+H34)))</f>
        <v/>
      </c>
      <c r="G34" s="41"/>
      <c r="H34" s="41"/>
      <c r="I34" s="77" t="str">
        <f t="shared" ref="I34" si="97">IF(B33="","",IF((D34-E34)=0,0,ROUNDDOWN(((F34/D34)*100),3)))</f>
        <v/>
      </c>
      <c r="J34" s="94" t="str">
        <f>'１か月目'!J34</f>
        <v/>
      </c>
      <c r="K34" s="33" t="str">
        <f>IF($B33="","",'19か月目'!K34+(E34+G34+H34))</f>
        <v/>
      </c>
      <c r="L34" s="33" t="str">
        <f>IF($B33="","",'19か月目'!L34-D34)</f>
        <v/>
      </c>
      <c r="M34" s="86" t="str">
        <f t="shared" ref="M34" si="98">IF(B33="","",IF((J34-K34)=0,0,ROUNDDOWN((((O34-K34)/J34)*100),3)))</f>
        <v/>
      </c>
      <c r="N34" s="117"/>
      <c r="O34" s="94">
        <f>'19か月目'!O34+D34</f>
        <v>0</v>
      </c>
      <c r="P34" s="33" t="str">
        <f>IF($B33="","",'19か月目'!P34+E34)</f>
        <v/>
      </c>
      <c r="Q34" s="77" t="str">
        <f t="shared" ref="Q34" si="99">IF(B33="","",IF(O34-(K34-P34)=0,0,ROUNDDOWN(((O34-K34)/(O34-P34)*100),3)))</f>
        <v/>
      </c>
      <c r="R34" s="139"/>
      <c r="S34" s="121"/>
      <c r="T34" s="122"/>
      <c r="U34" s="123"/>
    </row>
    <row r="35" spans="1:21" ht="9.9499999999999993" customHeight="1" x14ac:dyDescent="0.15">
      <c r="A35" s="142">
        <v>12</v>
      </c>
      <c r="B35" s="177" t="str">
        <f>IF('１か月目'!B35=0,"",'１か月目'!B35)</f>
        <v/>
      </c>
      <c r="C35" s="20" t="s">
        <v>12</v>
      </c>
      <c r="D35" s="42">
        <f>IF(B35="",0,D$13)</f>
        <v>0</v>
      </c>
      <c r="E35" s="43"/>
      <c r="F35" s="34" t="str">
        <f t="shared" ref="F35" si="100">IF($B35="","",(D35-(E35+G35+H35)))</f>
        <v/>
      </c>
      <c r="G35" s="43"/>
      <c r="H35" s="43"/>
      <c r="I35" s="79" t="str">
        <f t="shared" ref="I35" si="101">IF(B35="","",IF((D35-E35)=0,0,ROUNDDOWN(((F35/D35)*100),3)))</f>
        <v/>
      </c>
      <c r="J35" s="95" t="str">
        <f>'１か月目'!J35</f>
        <v/>
      </c>
      <c r="K35" s="32" t="str">
        <f>IF($B35="","",'19か月目'!K35+(E35+G35+H35))</f>
        <v/>
      </c>
      <c r="L35" s="32" t="str">
        <f>IF($B35="","",'19か月目'!L35-D35)</f>
        <v/>
      </c>
      <c r="M35" s="85" t="str">
        <f t="shared" ref="M35" si="102">IF(B35="","",IF((J35-K35)=0,0,ROUNDDOWN((((O35-K35)/J35)*100),3)))</f>
        <v/>
      </c>
      <c r="N35" s="116" t="str">
        <f t="shared" ref="N35" si="103">IF(B35="","",IF(AND(M35&gt;=80,M36&gt;=80),"可","不可"))</f>
        <v/>
      </c>
      <c r="O35" s="95">
        <f>'19か月目'!O35+D35</f>
        <v>0</v>
      </c>
      <c r="P35" s="32" t="str">
        <f>IF($B35="","",'19か月目'!P35+E35)</f>
        <v/>
      </c>
      <c r="Q35" s="76" t="str">
        <f t="shared" ref="Q35" si="104">IF(B35="","",IF(O35-(K35-P35)=0,0,ROUNDDOWN(((O35-K35)/(O35-P35)*100),3)))</f>
        <v/>
      </c>
      <c r="R35" s="138" t="str">
        <f t="shared" ref="R35" si="105">IF(B35="","",IF(Q35+Q36=0,0,ROUNDDOWN((((O35-K35)+(O36-K36))/((O35-P35)+(O36-P36))*100),3)))</f>
        <v/>
      </c>
      <c r="S35" s="118"/>
      <c r="T35" s="119"/>
      <c r="U35" s="120"/>
    </row>
    <row r="36" spans="1:21" ht="9.9499999999999993" customHeight="1" x14ac:dyDescent="0.15">
      <c r="A36" s="143"/>
      <c r="B36" s="178"/>
      <c r="C36" s="109" t="s">
        <v>13</v>
      </c>
      <c r="D36" s="44">
        <f>IF(B35="",0,D$14)</f>
        <v>0</v>
      </c>
      <c r="E36" s="45"/>
      <c r="F36" s="35" t="str">
        <f t="shared" ref="F36" si="106">IF($B35="","",(D36-(E36+G36+H36)))</f>
        <v/>
      </c>
      <c r="G36" s="45"/>
      <c r="H36" s="45"/>
      <c r="I36" s="80" t="str">
        <f t="shared" ref="I36" si="107">IF(B35="","",IF((D36-E36)=0,0,ROUNDDOWN(((F36/D36)*100),3)))</f>
        <v/>
      </c>
      <c r="J36" s="94" t="str">
        <f>'１か月目'!J36</f>
        <v/>
      </c>
      <c r="K36" s="33" t="str">
        <f>IF($B35="","",'19か月目'!K36+(E36+G36+H36))</f>
        <v/>
      </c>
      <c r="L36" s="33" t="str">
        <f>IF($B35="","",'19か月目'!L36-D36)</f>
        <v/>
      </c>
      <c r="M36" s="87" t="str">
        <f t="shared" ref="M36" si="108">IF(B35="","",IF((J36-K36)=0,0,ROUNDDOWN((((O36-K36)/J36)*100),3)))</f>
        <v/>
      </c>
      <c r="N36" s="117"/>
      <c r="O36" s="94">
        <f>'19か月目'!O36+D36</f>
        <v>0</v>
      </c>
      <c r="P36" s="33" t="str">
        <f>IF($B35="","",'19か月目'!P36+E36)</f>
        <v/>
      </c>
      <c r="Q36" s="77" t="str">
        <f t="shared" ref="Q36" si="109">IF(B35="","",IF(O36-(K36-P36)=0,0,ROUNDDOWN(((O36-K36)/(O36-P36)*100),3)))</f>
        <v/>
      </c>
      <c r="R36" s="139"/>
      <c r="S36" s="121"/>
      <c r="T36" s="122"/>
      <c r="U36" s="123"/>
    </row>
    <row r="37" spans="1:21" ht="9.9499999999999993" customHeight="1" x14ac:dyDescent="0.15">
      <c r="A37" s="142">
        <v>13</v>
      </c>
      <c r="B37" s="177" t="str">
        <f>IF('１か月目'!B37=0,"",'１か月目'!B37)</f>
        <v/>
      </c>
      <c r="C37" s="108" t="s">
        <v>12</v>
      </c>
      <c r="D37" s="46">
        <f>IF(B37="",0,D$13)</f>
        <v>0</v>
      </c>
      <c r="E37" s="47"/>
      <c r="F37" s="36" t="str">
        <f t="shared" ref="F37" si="110">IF($B37="","",(D37-(E37+G37+H37)))</f>
        <v/>
      </c>
      <c r="G37" s="47"/>
      <c r="H37" s="47"/>
      <c r="I37" s="81" t="str">
        <f t="shared" ref="I37" si="111">IF(B37="","",IF((D37-E37)=0,0,ROUNDDOWN(((F37/D37)*100),3)))</f>
        <v/>
      </c>
      <c r="J37" s="95" t="str">
        <f>'１か月目'!J37</f>
        <v/>
      </c>
      <c r="K37" s="32" t="str">
        <f>IF($B37="","",'19か月目'!K37+(E37+G37+H37))</f>
        <v/>
      </c>
      <c r="L37" s="32" t="str">
        <f>IF($B37="","",'19か月目'!L37-D37)</f>
        <v/>
      </c>
      <c r="M37" s="88" t="str">
        <f t="shared" ref="M37" si="112">IF(B37="","",IF((J37-K37)=0,0,ROUNDDOWN((((O37-K37)/J37)*100),3)))</f>
        <v/>
      </c>
      <c r="N37" s="116" t="str">
        <f t="shared" ref="N37" si="113">IF(B37="","",IF(AND(M37&gt;=80,M38&gt;=80),"可","不可"))</f>
        <v/>
      </c>
      <c r="O37" s="95">
        <f>'19か月目'!O37+D37</f>
        <v>0</v>
      </c>
      <c r="P37" s="32" t="str">
        <f>IF($B37="","",'19か月目'!P37+E37)</f>
        <v/>
      </c>
      <c r="Q37" s="76" t="str">
        <f t="shared" ref="Q37" si="114">IF(B37="","",IF(O37-(K37-P37)=0,0,ROUNDDOWN(((O37-K37)/(O37-P37)*100),3)))</f>
        <v/>
      </c>
      <c r="R37" s="138" t="str">
        <f t="shared" ref="R37" si="115">IF(B37="","",IF(Q37+Q38=0,0,ROUNDDOWN((((O37-K37)+(O38-K38))/((O37-P37)+(O38-P38))*100),3)))</f>
        <v/>
      </c>
      <c r="S37" s="118"/>
      <c r="T37" s="119"/>
      <c r="U37" s="120"/>
    </row>
    <row r="38" spans="1:21" ht="9.9499999999999993" customHeight="1" x14ac:dyDescent="0.15">
      <c r="A38" s="143"/>
      <c r="B38" s="178"/>
      <c r="C38" s="18" t="s">
        <v>13</v>
      </c>
      <c r="D38" s="48">
        <f>IF(B37="",0,D$14)</f>
        <v>0</v>
      </c>
      <c r="E38" s="41"/>
      <c r="F38" s="33" t="str">
        <f t="shared" ref="F38" si="116">IF($B37="","",(D38-(E38+G38+H38)))</f>
        <v/>
      </c>
      <c r="G38" s="41"/>
      <c r="H38" s="41"/>
      <c r="I38" s="77" t="str">
        <f t="shared" ref="I38" si="117">IF(B37="","",IF((D38-E38)=0,0,ROUNDDOWN(((F38/D38)*100),3)))</f>
        <v/>
      </c>
      <c r="J38" s="94" t="str">
        <f>'１か月目'!J38</f>
        <v/>
      </c>
      <c r="K38" s="33" t="str">
        <f>IF($B37="","",'19か月目'!K38+(E38+G38+H38))</f>
        <v/>
      </c>
      <c r="L38" s="33" t="str">
        <f>IF($B37="","",'19か月目'!L38-D38)</f>
        <v/>
      </c>
      <c r="M38" s="86" t="str">
        <f t="shared" ref="M38" si="118">IF(B37="","",IF((J38-K38)=0,0,ROUNDDOWN((((O38-K38)/J38)*100),3)))</f>
        <v/>
      </c>
      <c r="N38" s="117"/>
      <c r="O38" s="94">
        <f>'19か月目'!O38+D38</f>
        <v>0</v>
      </c>
      <c r="P38" s="33" t="str">
        <f>IF($B37="","",'19か月目'!P38+E38)</f>
        <v/>
      </c>
      <c r="Q38" s="77" t="str">
        <f t="shared" ref="Q38" si="119">IF(B37="","",IF(O38-(K38-P38)=0,0,ROUNDDOWN(((O38-K38)/(O38-P38)*100),3)))</f>
        <v/>
      </c>
      <c r="R38" s="139"/>
      <c r="S38" s="121"/>
      <c r="T38" s="122"/>
      <c r="U38" s="123"/>
    </row>
    <row r="39" spans="1:21" ht="9.9499999999999993" customHeight="1" x14ac:dyDescent="0.15">
      <c r="A39" s="142">
        <v>14</v>
      </c>
      <c r="B39" s="177" t="str">
        <f>IF('１か月目'!B39=0,"",'１か月目'!B39)</f>
        <v/>
      </c>
      <c r="C39" s="20" t="s">
        <v>12</v>
      </c>
      <c r="D39" s="42">
        <f>IF(B39="",0,D$13)</f>
        <v>0</v>
      </c>
      <c r="E39" s="43"/>
      <c r="F39" s="34" t="str">
        <f t="shared" ref="F39" si="120">IF($B39="","",(D39-(E39+G39+H39)))</f>
        <v/>
      </c>
      <c r="G39" s="43"/>
      <c r="H39" s="43"/>
      <c r="I39" s="79" t="str">
        <f t="shared" ref="I39" si="121">IF(B39="","",IF((D39-E39)=0,0,ROUNDDOWN(((F39/D39)*100),3)))</f>
        <v/>
      </c>
      <c r="J39" s="95" t="str">
        <f>'１か月目'!J39</f>
        <v/>
      </c>
      <c r="K39" s="32" t="str">
        <f>IF($B39="","",'19か月目'!K39+(E39+G39+H39))</f>
        <v/>
      </c>
      <c r="L39" s="32" t="str">
        <f>IF($B39="","",'19か月目'!L39-D39)</f>
        <v/>
      </c>
      <c r="M39" s="85" t="str">
        <f t="shared" ref="M39" si="122">IF(B39="","",IF((J39-K39)=0,0,ROUNDDOWN((((O39-K39)/J39)*100),3)))</f>
        <v/>
      </c>
      <c r="N39" s="116" t="str">
        <f t="shared" ref="N39" si="123">IF(B39="","",IF(AND(M39&gt;=80,M40&gt;=80),"可","不可"))</f>
        <v/>
      </c>
      <c r="O39" s="95">
        <f>'19か月目'!O39+D39</f>
        <v>0</v>
      </c>
      <c r="P39" s="32" t="str">
        <f>IF($B39="","",'19か月目'!P39+E39)</f>
        <v/>
      </c>
      <c r="Q39" s="76" t="str">
        <f t="shared" ref="Q39" si="124">IF(B39="","",IF(O39-(K39-P39)=0,0,ROUNDDOWN(((O39-K39)/(O39-P39)*100),3)))</f>
        <v/>
      </c>
      <c r="R39" s="138" t="str">
        <f t="shared" ref="R39" si="125">IF(B39="","",IF(Q39+Q40=0,0,ROUNDDOWN((((O39-K39)+(O40-K40))/((O39-P39)+(O40-P40))*100),3)))</f>
        <v/>
      </c>
      <c r="S39" s="118"/>
      <c r="T39" s="119"/>
      <c r="U39" s="120"/>
    </row>
    <row r="40" spans="1:21" ht="9.9499999999999993" customHeight="1" x14ac:dyDescent="0.15">
      <c r="A40" s="143"/>
      <c r="B40" s="178"/>
      <c r="C40" s="109" t="s">
        <v>13</v>
      </c>
      <c r="D40" s="44">
        <f>IF(B39="",0,D$14)</f>
        <v>0</v>
      </c>
      <c r="E40" s="45"/>
      <c r="F40" s="35" t="str">
        <f t="shared" ref="F40" si="126">IF($B39="","",(D40-(E40+G40+H40)))</f>
        <v/>
      </c>
      <c r="G40" s="45"/>
      <c r="H40" s="45"/>
      <c r="I40" s="80" t="str">
        <f t="shared" ref="I40" si="127">IF(B39="","",IF((D40-E40)=0,0,ROUNDDOWN(((F40/D40)*100),3)))</f>
        <v/>
      </c>
      <c r="J40" s="94" t="str">
        <f>'１か月目'!J40</f>
        <v/>
      </c>
      <c r="K40" s="33" t="str">
        <f>IF($B39="","",'19か月目'!K40+(E40+G40+H40))</f>
        <v/>
      </c>
      <c r="L40" s="33" t="str">
        <f>IF($B39="","",'19か月目'!L40-D40)</f>
        <v/>
      </c>
      <c r="M40" s="87" t="str">
        <f t="shared" ref="M40" si="128">IF(B39="","",IF((J40-K40)=0,0,ROUNDDOWN((((O40-K40)/J40)*100),3)))</f>
        <v/>
      </c>
      <c r="N40" s="117"/>
      <c r="O40" s="94">
        <f>'19か月目'!O40+D40</f>
        <v>0</v>
      </c>
      <c r="P40" s="33" t="str">
        <f>IF($B39="","",'19か月目'!P40+E40)</f>
        <v/>
      </c>
      <c r="Q40" s="77" t="str">
        <f t="shared" ref="Q40" si="129">IF(B39="","",IF(O40-(K40-P40)=0,0,ROUNDDOWN(((O40-K40)/(O40-P40)*100),3)))</f>
        <v/>
      </c>
      <c r="R40" s="139"/>
      <c r="S40" s="121"/>
      <c r="T40" s="122"/>
      <c r="U40" s="123"/>
    </row>
    <row r="41" spans="1:21" ht="9.9499999999999993" customHeight="1" x14ac:dyDescent="0.15">
      <c r="A41" s="142">
        <v>15</v>
      </c>
      <c r="B41" s="177" t="str">
        <f>IF('１か月目'!B41=0,"",'１か月目'!B41)</f>
        <v/>
      </c>
      <c r="C41" s="20" t="s">
        <v>12</v>
      </c>
      <c r="D41" s="46">
        <f>IF(B41="",0,D$13)</f>
        <v>0</v>
      </c>
      <c r="E41" s="47"/>
      <c r="F41" s="36" t="str">
        <f t="shared" ref="F41" si="130">IF($B41="","",(D41-(E41+G41+H41)))</f>
        <v/>
      </c>
      <c r="G41" s="47"/>
      <c r="H41" s="47"/>
      <c r="I41" s="81" t="str">
        <f t="shared" ref="I41" si="131">IF(B41="","",IF((D41-E41)=0,0,ROUNDDOWN(((F41/D41)*100),3)))</f>
        <v/>
      </c>
      <c r="J41" s="95" t="str">
        <f>'１か月目'!J41</f>
        <v/>
      </c>
      <c r="K41" s="32" t="str">
        <f>IF($B41="","",'19か月目'!K41+(E41+G41+H41))</f>
        <v/>
      </c>
      <c r="L41" s="32" t="str">
        <f>IF($B41="","",'19か月目'!L41-D41)</f>
        <v/>
      </c>
      <c r="M41" s="88" t="str">
        <f t="shared" ref="M41" si="132">IF(B41="","",IF((J41-K41)=0,0,ROUNDDOWN((((O41-K41)/J41)*100),3)))</f>
        <v/>
      </c>
      <c r="N41" s="116" t="str">
        <f t="shared" ref="N41" si="133">IF(B41="","",IF(AND(M41&gt;=80,M42&gt;=80),"可","不可"))</f>
        <v/>
      </c>
      <c r="O41" s="95">
        <f>'19か月目'!O41+D41</f>
        <v>0</v>
      </c>
      <c r="P41" s="32" t="str">
        <f>IF($B41="","",'19か月目'!P41+E41)</f>
        <v/>
      </c>
      <c r="Q41" s="76" t="str">
        <f t="shared" ref="Q41" si="134">IF(B41="","",IF(O41-(K41-P41)=0,0,ROUNDDOWN(((O41-K41)/(O41-P41)*100),3)))</f>
        <v/>
      </c>
      <c r="R41" s="138" t="str">
        <f t="shared" ref="R41" si="135">IF(B41="","",IF(Q41+Q42=0,0,ROUNDDOWN((((O41-K41)+(O42-K42))/((O41-P41)+(O42-P42))*100),3)))</f>
        <v/>
      </c>
      <c r="S41" s="118"/>
      <c r="T41" s="119"/>
      <c r="U41" s="120"/>
    </row>
    <row r="42" spans="1:21" ht="9.9499999999999993" customHeight="1" x14ac:dyDescent="0.15">
      <c r="A42" s="143"/>
      <c r="B42" s="178"/>
      <c r="C42" s="109" t="s">
        <v>13</v>
      </c>
      <c r="D42" s="48">
        <f>IF(B41="",0,D$14)</f>
        <v>0</v>
      </c>
      <c r="E42" s="41"/>
      <c r="F42" s="33" t="str">
        <f t="shared" ref="F42" si="136">IF($B41="","",(D42-(E42+G42+H42)))</f>
        <v/>
      </c>
      <c r="G42" s="41"/>
      <c r="H42" s="41"/>
      <c r="I42" s="77" t="str">
        <f t="shared" ref="I42" si="137">IF(B41="","",IF((D42-E42)=0,0,ROUNDDOWN(((F42/D42)*100),3)))</f>
        <v/>
      </c>
      <c r="J42" s="94" t="str">
        <f>'１か月目'!J42</f>
        <v/>
      </c>
      <c r="K42" s="33" t="str">
        <f>IF($B41="","",'19か月目'!K42+(E42+G42+H42))</f>
        <v/>
      </c>
      <c r="L42" s="33" t="str">
        <f>IF($B41="","",'19か月目'!L42-D42)</f>
        <v/>
      </c>
      <c r="M42" s="86" t="str">
        <f t="shared" ref="M42" si="138">IF(B41="","",IF((J42-K42)=0,0,ROUNDDOWN((((O42-K42)/J42)*100),3)))</f>
        <v/>
      </c>
      <c r="N42" s="117"/>
      <c r="O42" s="94">
        <f>'19か月目'!O42+D42</f>
        <v>0</v>
      </c>
      <c r="P42" s="33" t="str">
        <f>IF($B41="","",'19か月目'!P42+E42)</f>
        <v/>
      </c>
      <c r="Q42" s="77" t="str">
        <f t="shared" ref="Q42" si="139">IF(B41="","",IF(O42-(K42-P42)=0,0,ROUNDDOWN(((O42-K42)/(O42-P42)*100),3)))</f>
        <v/>
      </c>
      <c r="R42" s="139"/>
      <c r="S42" s="121"/>
      <c r="T42" s="122"/>
      <c r="U42" s="123"/>
    </row>
    <row r="43" spans="1:21" ht="9.9499999999999993" customHeight="1" x14ac:dyDescent="0.15">
      <c r="A43" s="142">
        <v>16</v>
      </c>
      <c r="B43" s="184" t="str">
        <f>IF('１か月目'!B43=0,"",'１か月目'!B43)</f>
        <v/>
      </c>
      <c r="C43" s="21" t="s">
        <v>12</v>
      </c>
      <c r="D43" s="49">
        <f>IF(B43="",0,D$13)</f>
        <v>0</v>
      </c>
      <c r="E43" s="50"/>
      <c r="F43" s="37" t="str">
        <f t="shared" ref="F43" si="140">IF($B43="","",(D43-(E43+G43+H43)))</f>
        <v/>
      </c>
      <c r="G43" s="50"/>
      <c r="H43" s="50"/>
      <c r="I43" s="82" t="str">
        <f t="shared" ref="I43" si="141">IF(B43="","",IF((D43-E43)=0,0,ROUNDDOWN(((F43/D43)*100),3)))</f>
        <v/>
      </c>
      <c r="J43" s="95" t="str">
        <f>'１か月目'!J43</f>
        <v/>
      </c>
      <c r="K43" s="32" t="str">
        <f>IF($B43="","",'19か月目'!K43+(E43+G43+H43))</f>
        <v/>
      </c>
      <c r="L43" s="32" t="str">
        <f>IF($B43="","",'19か月目'!L43-D43)</f>
        <v/>
      </c>
      <c r="M43" s="89" t="str">
        <f t="shared" ref="M43" si="142">IF(B43="","",IF((J43-K43)=0,0,ROUNDDOWN((((O43-K43)/J43)*100),3)))</f>
        <v/>
      </c>
      <c r="N43" s="163" t="str">
        <f t="shared" ref="N43" si="143">IF(B43="","",IF(AND(M43&gt;=80,M44&gt;=80),"可","不可"))</f>
        <v/>
      </c>
      <c r="O43" s="95">
        <f>'19か月目'!O43+D43</f>
        <v>0</v>
      </c>
      <c r="P43" s="32" t="str">
        <f>IF($B43="","",'19か月目'!P43+E43)</f>
        <v/>
      </c>
      <c r="Q43" s="76" t="str">
        <f t="shared" ref="Q43" si="144">IF(B43="","",IF(O43-(K43-P43)=0,0,ROUNDDOWN(((O43-K43)/(O43-P43)*100),3)))</f>
        <v/>
      </c>
      <c r="R43" s="138" t="str">
        <f t="shared" ref="R43" si="145">IF(B43="","",IF(Q43+Q44=0,0,ROUNDDOWN((((O43-K43)+(O44-K44))/((O43-P43)+(O44-P44))*100),3)))</f>
        <v/>
      </c>
      <c r="S43" s="164"/>
      <c r="T43" s="165"/>
      <c r="U43" s="166"/>
    </row>
    <row r="44" spans="1:21" ht="9.9499999999999993" customHeight="1" x14ac:dyDescent="0.15">
      <c r="A44" s="143"/>
      <c r="B44" s="178"/>
      <c r="C44" s="109" t="s">
        <v>13</v>
      </c>
      <c r="D44" s="44">
        <f>IF(B43="",0,D$14)</f>
        <v>0</v>
      </c>
      <c r="E44" s="45"/>
      <c r="F44" s="35" t="str">
        <f t="shared" ref="F44" si="146">IF($B43="","",(D44-(E44+G44+H44)))</f>
        <v/>
      </c>
      <c r="G44" s="45"/>
      <c r="H44" s="45"/>
      <c r="I44" s="80" t="str">
        <f t="shared" ref="I44" si="147">IF(B43="","",IF((D44-E44)=0,0,ROUNDDOWN(((F44/D44)*100),3)))</f>
        <v/>
      </c>
      <c r="J44" s="94" t="str">
        <f>'１か月目'!J44</f>
        <v/>
      </c>
      <c r="K44" s="33" t="str">
        <f>IF($B43="","",'19か月目'!K44+(E44+G44+H44))</f>
        <v/>
      </c>
      <c r="L44" s="33" t="str">
        <f>IF($B43="","",'19か月目'!L44-D44)</f>
        <v/>
      </c>
      <c r="M44" s="87" t="str">
        <f t="shared" ref="M44" si="148">IF(B43="","",IF((J44-K44)=0,0,ROUNDDOWN((((O44-K44)/J44)*100),3)))</f>
        <v/>
      </c>
      <c r="N44" s="117"/>
      <c r="O44" s="94">
        <f>'19か月目'!O44+D44</f>
        <v>0</v>
      </c>
      <c r="P44" s="33" t="str">
        <f>IF($B43="","",'19か月目'!P44+E44)</f>
        <v/>
      </c>
      <c r="Q44" s="77" t="str">
        <f t="shared" ref="Q44" si="149">IF(B43="","",IF(O44-(K44-P44)=0,0,ROUNDDOWN(((O44-K44)/(O44-P44)*100),3)))</f>
        <v/>
      </c>
      <c r="R44" s="139"/>
      <c r="S44" s="121"/>
      <c r="T44" s="122"/>
      <c r="U44" s="123"/>
    </row>
    <row r="45" spans="1:21" ht="9.9499999999999993" customHeight="1" x14ac:dyDescent="0.15">
      <c r="A45" s="142">
        <v>17</v>
      </c>
      <c r="B45" s="177" t="str">
        <f>IF('１か月目'!B45=0,"",'１か月目'!B45)</f>
        <v/>
      </c>
      <c r="C45" s="108" t="s">
        <v>12</v>
      </c>
      <c r="D45" s="46">
        <f>IF(B45="",0,D$13)</f>
        <v>0</v>
      </c>
      <c r="E45" s="47"/>
      <c r="F45" s="36" t="str">
        <f t="shared" ref="F45" si="150">IF($B45="","",(D45-(E45+G45+H45)))</f>
        <v/>
      </c>
      <c r="G45" s="47"/>
      <c r="H45" s="47"/>
      <c r="I45" s="81" t="str">
        <f t="shared" ref="I45" si="151">IF(B45="","",IF((D45-E45)=0,0,ROUNDDOWN(((F45/D45)*100),3)))</f>
        <v/>
      </c>
      <c r="J45" s="95" t="str">
        <f>'１か月目'!J45</f>
        <v/>
      </c>
      <c r="K45" s="32" t="str">
        <f>IF($B45="","",'19か月目'!K45+(E45+G45+H45))</f>
        <v/>
      </c>
      <c r="L45" s="32" t="str">
        <f>IF($B45="","",'19か月目'!L45-D45)</f>
        <v/>
      </c>
      <c r="M45" s="88" t="str">
        <f t="shared" ref="M45" si="152">IF(B45="","",IF((J45-K45)=0,0,ROUNDDOWN((((O45-K45)/J45)*100),3)))</f>
        <v/>
      </c>
      <c r="N45" s="116" t="str">
        <f t="shared" ref="N45" si="153">IF(B45="","",IF(AND(M45&gt;=80,M46&gt;=80),"可","不可"))</f>
        <v/>
      </c>
      <c r="O45" s="95">
        <f>'19か月目'!O45+D45</f>
        <v>0</v>
      </c>
      <c r="P45" s="32" t="str">
        <f>IF($B45="","",'19か月目'!P45+E45)</f>
        <v/>
      </c>
      <c r="Q45" s="76" t="str">
        <f t="shared" ref="Q45" si="154">IF(B45="","",IF(O45-(K45-P45)=0,0,ROUNDDOWN(((O45-K45)/(O45-P45)*100),3)))</f>
        <v/>
      </c>
      <c r="R45" s="138" t="str">
        <f t="shared" ref="R45" si="155">IF(B45="","",IF(Q45+Q46=0,0,ROUNDDOWN((((O45-K45)+(O46-K46))/((O45-P45)+(O46-P46))*100),3)))</f>
        <v/>
      </c>
      <c r="S45" s="118"/>
      <c r="T45" s="119"/>
      <c r="U45" s="120"/>
    </row>
    <row r="46" spans="1:21" ht="9.9499999999999993" customHeight="1" x14ac:dyDescent="0.15">
      <c r="A46" s="143"/>
      <c r="B46" s="178"/>
      <c r="C46" s="18" t="s">
        <v>13</v>
      </c>
      <c r="D46" s="48">
        <f>IF(B45="",0,D$14)</f>
        <v>0</v>
      </c>
      <c r="E46" s="41"/>
      <c r="F46" s="33" t="str">
        <f t="shared" ref="F46" si="156">IF($B45="","",(D46-(E46+G46+H46)))</f>
        <v/>
      </c>
      <c r="G46" s="41"/>
      <c r="H46" s="41"/>
      <c r="I46" s="77" t="str">
        <f t="shared" ref="I46" si="157">IF(B45="","",IF((D46-E46)=0,0,ROUNDDOWN(((F46/D46)*100),3)))</f>
        <v/>
      </c>
      <c r="J46" s="94" t="str">
        <f>'１か月目'!J46</f>
        <v/>
      </c>
      <c r="K46" s="33" t="str">
        <f>IF($B45="","",'19か月目'!K46+(E46+G46+H46))</f>
        <v/>
      </c>
      <c r="L46" s="33" t="str">
        <f>IF($B45="","",'19か月目'!L46-D46)</f>
        <v/>
      </c>
      <c r="M46" s="86" t="str">
        <f t="shared" ref="M46" si="158">IF(B45="","",IF((J46-K46)=0,0,ROUNDDOWN((((O46-K46)/J46)*100),3)))</f>
        <v/>
      </c>
      <c r="N46" s="117"/>
      <c r="O46" s="94">
        <f>'19か月目'!O46+D46</f>
        <v>0</v>
      </c>
      <c r="P46" s="33" t="str">
        <f>IF($B45="","",'19か月目'!P46+E46)</f>
        <v/>
      </c>
      <c r="Q46" s="77" t="str">
        <f t="shared" ref="Q46" si="159">IF(B45="","",IF(O46-(K46-P46)=0,0,ROUNDDOWN(((O46-K46)/(O46-P46)*100),3)))</f>
        <v/>
      </c>
      <c r="R46" s="139"/>
      <c r="S46" s="121"/>
      <c r="T46" s="122"/>
      <c r="U46" s="123"/>
    </row>
    <row r="47" spans="1:21" ht="9.9499999999999993" customHeight="1" x14ac:dyDescent="0.15">
      <c r="A47" s="142">
        <v>18</v>
      </c>
      <c r="B47" s="177" t="str">
        <f>IF('１か月目'!B47=0,"",'１か月目'!B47)</f>
        <v/>
      </c>
      <c r="C47" s="20" t="s">
        <v>12</v>
      </c>
      <c r="D47" s="42">
        <f>IF(B47="",0,D$13)</f>
        <v>0</v>
      </c>
      <c r="E47" s="43"/>
      <c r="F47" s="34" t="str">
        <f t="shared" ref="F47" si="160">IF($B47="","",(D47-(E47+G47+H47)))</f>
        <v/>
      </c>
      <c r="G47" s="43"/>
      <c r="H47" s="43"/>
      <c r="I47" s="79" t="str">
        <f t="shared" ref="I47" si="161">IF(B47="","",IF((D47-E47)=0,0,ROUNDDOWN(((F47/D47)*100),3)))</f>
        <v/>
      </c>
      <c r="J47" s="95" t="str">
        <f>'１か月目'!J47</f>
        <v/>
      </c>
      <c r="K47" s="32" t="str">
        <f>IF($B47="","",'19か月目'!K47+(E47+G47+H47))</f>
        <v/>
      </c>
      <c r="L47" s="32" t="str">
        <f>IF($B47="","",'19か月目'!L47-D47)</f>
        <v/>
      </c>
      <c r="M47" s="85" t="str">
        <f t="shared" ref="M47" si="162">IF(B47="","",IF((J47-K47)=0,0,ROUNDDOWN((((O47-K47)/J47)*100),3)))</f>
        <v/>
      </c>
      <c r="N47" s="116" t="str">
        <f t="shared" ref="N47" si="163">IF(B47="","",IF(AND(M47&gt;=80,M48&gt;=80),"可","不可"))</f>
        <v/>
      </c>
      <c r="O47" s="95">
        <f>'19か月目'!O47+D47</f>
        <v>0</v>
      </c>
      <c r="P47" s="32" t="str">
        <f>IF($B47="","",'19か月目'!P47+E47)</f>
        <v/>
      </c>
      <c r="Q47" s="76" t="str">
        <f t="shared" ref="Q47" si="164">IF(B47="","",IF(O47-(K47-P47)=0,0,ROUNDDOWN(((O47-K47)/(O47-P47)*100),3)))</f>
        <v/>
      </c>
      <c r="R47" s="138" t="str">
        <f t="shared" ref="R47" si="165">IF(B47="","",IF(Q47+Q48=0,0,ROUNDDOWN((((O47-K47)+(O48-K48))/((O47-P47)+(O48-P48))*100),3)))</f>
        <v/>
      </c>
      <c r="S47" s="118"/>
      <c r="T47" s="119"/>
      <c r="U47" s="120"/>
    </row>
    <row r="48" spans="1:21" ht="9.9499999999999993" customHeight="1" x14ac:dyDescent="0.15">
      <c r="A48" s="143"/>
      <c r="B48" s="178"/>
      <c r="C48" s="109" t="s">
        <v>13</v>
      </c>
      <c r="D48" s="44">
        <f>IF(B47="",0,D$14)</f>
        <v>0</v>
      </c>
      <c r="E48" s="45"/>
      <c r="F48" s="35" t="str">
        <f t="shared" ref="F48" si="166">IF($B47="","",(D48-(E48+G48+H48)))</f>
        <v/>
      </c>
      <c r="G48" s="45"/>
      <c r="H48" s="45"/>
      <c r="I48" s="80" t="str">
        <f t="shared" ref="I48" si="167">IF(B47="","",IF((D48-E48)=0,0,ROUNDDOWN(((F48/D48)*100),3)))</f>
        <v/>
      </c>
      <c r="J48" s="94" t="str">
        <f>'１か月目'!J48</f>
        <v/>
      </c>
      <c r="K48" s="33" t="str">
        <f>IF($B47="","",'19か月目'!K48+(E48+G48+H48))</f>
        <v/>
      </c>
      <c r="L48" s="33" t="str">
        <f>IF($B47="","",'19か月目'!L48-D48)</f>
        <v/>
      </c>
      <c r="M48" s="87" t="str">
        <f t="shared" ref="M48" si="168">IF(B47="","",IF((J48-K48)=0,0,ROUNDDOWN((((O48-K48)/J48)*100),3)))</f>
        <v/>
      </c>
      <c r="N48" s="117"/>
      <c r="O48" s="94">
        <f>'19か月目'!O48+D48</f>
        <v>0</v>
      </c>
      <c r="P48" s="33" t="str">
        <f>IF($B47="","",'19か月目'!P48+E48)</f>
        <v/>
      </c>
      <c r="Q48" s="77" t="str">
        <f t="shared" ref="Q48" si="169">IF(B47="","",IF(O48-(K48-P48)=0,0,ROUNDDOWN(((O48-K48)/(O48-P48)*100),3)))</f>
        <v/>
      </c>
      <c r="R48" s="139"/>
      <c r="S48" s="121"/>
      <c r="T48" s="122"/>
      <c r="U48" s="123"/>
    </row>
    <row r="49" spans="1:21" ht="9.9499999999999993" customHeight="1" x14ac:dyDescent="0.15">
      <c r="A49" s="142">
        <v>19</v>
      </c>
      <c r="B49" s="177" t="str">
        <f>IF('１か月目'!B49=0,"",'１か月目'!B49)</f>
        <v/>
      </c>
      <c r="C49" s="108" t="s">
        <v>12</v>
      </c>
      <c r="D49" s="46">
        <f>IF(B49="",0,D$13)</f>
        <v>0</v>
      </c>
      <c r="E49" s="47"/>
      <c r="F49" s="36" t="str">
        <f t="shared" ref="F49" si="170">IF($B49="","",(D49-(E49+G49+H49)))</f>
        <v/>
      </c>
      <c r="G49" s="47"/>
      <c r="H49" s="47"/>
      <c r="I49" s="81" t="str">
        <f t="shared" ref="I49" si="171">IF(B49="","",IF((D49-E49)=0,0,ROUNDDOWN(((F49/D49)*100),3)))</f>
        <v/>
      </c>
      <c r="J49" s="95" t="str">
        <f>'１か月目'!J49</f>
        <v/>
      </c>
      <c r="K49" s="32" t="str">
        <f>IF($B49="","",'19か月目'!K49+(E49+G49+H49))</f>
        <v/>
      </c>
      <c r="L49" s="32" t="str">
        <f>IF($B49="","",'19か月目'!L49-D49)</f>
        <v/>
      </c>
      <c r="M49" s="88" t="str">
        <f t="shared" ref="M49" si="172">IF(B49="","",IF((J49-K49)=0,0,ROUNDDOWN((((O49-K49)/J49)*100),3)))</f>
        <v/>
      </c>
      <c r="N49" s="116" t="str">
        <f t="shared" ref="N49" si="173">IF(B49="","",IF(AND(M49&gt;=80,M50&gt;=80),"可","不可"))</f>
        <v/>
      </c>
      <c r="O49" s="95">
        <f>'19か月目'!O49+D49</f>
        <v>0</v>
      </c>
      <c r="P49" s="32" t="str">
        <f>IF($B49="","",'19か月目'!P49+E49)</f>
        <v/>
      </c>
      <c r="Q49" s="76" t="str">
        <f t="shared" ref="Q49" si="174">IF(B49="","",IF(O49-(K49-P49)=0,0,ROUNDDOWN(((O49-K49)/(O49-P49)*100),3)))</f>
        <v/>
      </c>
      <c r="R49" s="138" t="str">
        <f t="shared" ref="R49" si="175">IF(B49="","",IF(Q49+Q50=0,0,ROUNDDOWN((((O49-K49)+(O50-K50))/((O49-P49)+(O50-P50))*100),3)))</f>
        <v/>
      </c>
      <c r="S49" s="118"/>
      <c r="T49" s="119"/>
      <c r="U49" s="120"/>
    </row>
    <row r="50" spans="1:21" ht="9.9499999999999993" customHeight="1" x14ac:dyDescent="0.15">
      <c r="A50" s="143"/>
      <c r="B50" s="178"/>
      <c r="C50" s="18" t="s">
        <v>13</v>
      </c>
      <c r="D50" s="48">
        <f>IF(B49="",0,D$14)</f>
        <v>0</v>
      </c>
      <c r="E50" s="41"/>
      <c r="F50" s="33" t="str">
        <f t="shared" ref="F50" si="176">IF($B49="","",(D50-(E50+G50+H50)))</f>
        <v/>
      </c>
      <c r="G50" s="41"/>
      <c r="H50" s="41"/>
      <c r="I50" s="77" t="str">
        <f t="shared" ref="I50" si="177">IF(B49="","",IF((D50-E50)=0,0,ROUNDDOWN(((F50/D50)*100),3)))</f>
        <v/>
      </c>
      <c r="J50" s="94" t="str">
        <f>'１か月目'!J50</f>
        <v/>
      </c>
      <c r="K50" s="33" t="str">
        <f>IF($B49="","",'19か月目'!K50+(E50+G50+H50))</f>
        <v/>
      </c>
      <c r="L50" s="33" t="str">
        <f>IF($B49="","",'19か月目'!L50-D50)</f>
        <v/>
      </c>
      <c r="M50" s="86" t="str">
        <f t="shared" ref="M50" si="178">IF(B49="","",IF((J50-K50)=0,0,ROUNDDOWN((((O50-K50)/J50)*100),3)))</f>
        <v/>
      </c>
      <c r="N50" s="117"/>
      <c r="O50" s="94">
        <f>'19か月目'!O50+D50</f>
        <v>0</v>
      </c>
      <c r="P50" s="33" t="str">
        <f>IF($B49="","",'19か月目'!P50+E50)</f>
        <v/>
      </c>
      <c r="Q50" s="77" t="str">
        <f t="shared" ref="Q50" si="179">IF(B49="","",IF(O50-(K50-P50)=0,0,ROUNDDOWN(((O50-K50)/(O50-P50)*100),3)))</f>
        <v/>
      </c>
      <c r="R50" s="139"/>
      <c r="S50" s="121"/>
      <c r="T50" s="122"/>
      <c r="U50" s="123"/>
    </row>
    <row r="51" spans="1:21" ht="9.9499999999999993" customHeight="1" x14ac:dyDescent="0.15">
      <c r="A51" s="142">
        <v>20</v>
      </c>
      <c r="B51" s="177" t="str">
        <f>IF('１か月目'!B51=0,"",'１か月目'!B51)</f>
        <v/>
      </c>
      <c r="C51" s="20" t="s">
        <v>12</v>
      </c>
      <c r="D51" s="46">
        <f>IF(B51="",0,D$13)</f>
        <v>0</v>
      </c>
      <c r="E51" s="47"/>
      <c r="F51" s="36" t="str">
        <f t="shared" ref="F51" si="180">IF($B51="","",(D51-(E51+G51+H51)))</f>
        <v/>
      </c>
      <c r="G51" s="47"/>
      <c r="H51" s="47"/>
      <c r="I51" s="81" t="str">
        <f t="shared" ref="I51" si="181">IF(B51="","",IF((D51-E51)=0,0,ROUNDDOWN(((F51/D51)*100),3)))</f>
        <v/>
      </c>
      <c r="J51" s="95" t="str">
        <f>'１か月目'!J51</f>
        <v/>
      </c>
      <c r="K51" s="32" t="str">
        <f>IF($B51="","",'19か月目'!K51+(E51+G51+H51))</f>
        <v/>
      </c>
      <c r="L51" s="32" t="str">
        <f>IF($B51="","",'19か月目'!L51-D51)</f>
        <v/>
      </c>
      <c r="M51" s="88" t="str">
        <f t="shared" ref="M51" si="182">IF(B51="","",IF((J51-K51)=0,0,ROUNDDOWN((((O51-K51)/J51)*100),3)))</f>
        <v/>
      </c>
      <c r="N51" s="116" t="str">
        <f t="shared" ref="N51" si="183">IF(B51="","",IF(AND(M51&gt;=80,M52&gt;=80),"可","不可"))</f>
        <v/>
      </c>
      <c r="O51" s="95">
        <f>'19か月目'!O51+D51</f>
        <v>0</v>
      </c>
      <c r="P51" s="32" t="str">
        <f>IF($B51="","",'19か月目'!P51+E51)</f>
        <v/>
      </c>
      <c r="Q51" s="76" t="str">
        <f t="shared" ref="Q51" si="184">IF(B51="","",IF(O51-(K51-P51)=0,0,ROUNDDOWN(((O51-K51)/(O51-P51)*100),3)))</f>
        <v/>
      </c>
      <c r="R51" s="138" t="str">
        <f t="shared" ref="R51" si="185">IF(B51="","",IF(Q51+Q52=0,0,ROUNDDOWN((((O51-K51)+(O52-K52))/((O51-P51)+(O52-P52))*100),3)))</f>
        <v/>
      </c>
      <c r="S51" s="118"/>
      <c r="T51" s="119"/>
      <c r="U51" s="120"/>
    </row>
    <row r="52" spans="1:21" ht="9.9499999999999993" customHeight="1" x14ac:dyDescent="0.15">
      <c r="A52" s="143"/>
      <c r="B52" s="178"/>
      <c r="C52" s="109" t="s">
        <v>13</v>
      </c>
      <c r="D52" s="48">
        <f>IF(B51="",0,D$14)</f>
        <v>0</v>
      </c>
      <c r="E52" s="19"/>
      <c r="F52" s="33" t="str">
        <f t="shared" ref="F52" si="186">IF($B51="","",(D52-(E52+G52+H52)))</f>
        <v/>
      </c>
      <c r="G52" s="19"/>
      <c r="H52" s="19"/>
      <c r="I52" s="83" t="str">
        <f t="shared" ref="I52" si="187">IF(B51="","",IF((D52-E52)=0,0,ROUNDDOWN(((F52/D52)*100),3)))</f>
        <v/>
      </c>
      <c r="J52" s="94" t="str">
        <f>'１か月目'!J52</f>
        <v/>
      </c>
      <c r="K52" s="33" t="str">
        <f>IF($B51="","",'19か月目'!K52+(E52+G52+H52))</f>
        <v/>
      </c>
      <c r="L52" s="33" t="str">
        <f>IF($B51="","",'19か月目'!L52-D52)</f>
        <v/>
      </c>
      <c r="M52" s="90" t="str">
        <f t="shared" ref="M52" si="188">IF(B51="","",IF((J52-K52)=0,0,ROUNDDOWN((((O52-K52)/J52)*100),3)))</f>
        <v/>
      </c>
      <c r="N52" s="117"/>
      <c r="O52" s="94">
        <f>'19か月目'!O52+D52</f>
        <v>0</v>
      </c>
      <c r="P52" s="33" t="str">
        <f>IF($B51="","",'19か月目'!P52+E52)</f>
        <v/>
      </c>
      <c r="Q52" s="77" t="str">
        <f t="shared" ref="Q52" si="189">IF(B51="","",IF(O52-(K52-P52)=0,0,ROUNDDOWN(((O52-K52)/(O52-P52)*100),3)))</f>
        <v/>
      </c>
      <c r="R52" s="139"/>
      <c r="S52" s="121"/>
      <c r="T52" s="122"/>
      <c r="U52" s="123"/>
    </row>
    <row r="53" spans="1:21" ht="11.1" customHeight="1" x14ac:dyDescent="0.15">
      <c r="A53" s="28" t="s">
        <v>42</v>
      </c>
      <c r="B53" s="28"/>
      <c r="C53" s="29"/>
      <c r="D53" s="29"/>
      <c r="E53" s="29"/>
      <c r="F53" s="29"/>
      <c r="G53" s="29"/>
      <c r="H53" s="29"/>
      <c r="I53" s="29"/>
      <c r="J53" s="29"/>
      <c r="K53" s="29"/>
      <c r="L53" s="29"/>
      <c r="M53" s="29"/>
      <c r="N53" s="29"/>
      <c r="O53" s="29"/>
      <c r="P53" s="29"/>
      <c r="Q53" s="29"/>
      <c r="R53" s="29"/>
      <c r="S53" s="29"/>
      <c r="T53" s="29"/>
      <c r="U53" s="107" t="s">
        <v>14</v>
      </c>
    </row>
    <row r="54" spans="1:21" ht="11.1" customHeight="1" x14ac:dyDescent="0.15">
      <c r="A54" s="28" t="s">
        <v>41</v>
      </c>
      <c r="B54" s="28"/>
      <c r="C54" s="29"/>
      <c r="D54" s="29"/>
      <c r="E54" s="29"/>
      <c r="F54" s="29"/>
      <c r="G54" s="29"/>
      <c r="H54" s="29"/>
      <c r="I54" s="29"/>
      <c r="J54" s="29"/>
      <c r="K54" s="29"/>
      <c r="L54" s="29"/>
      <c r="M54" s="29"/>
      <c r="N54" s="29"/>
      <c r="O54" s="29"/>
      <c r="P54" s="29"/>
      <c r="Q54" s="29"/>
      <c r="R54" s="29"/>
      <c r="S54" s="29"/>
      <c r="T54" s="29"/>
      <c r="U54" s="29"/>
    </row>
    <row r="55" spans="1:21" ht="11.1" customHeight="1" x14ac:dyDescent="0.15">
      <c r="A55" s="28" t="s">
        <v>40</v>
      </c>
      <c r="B55" s="28"/>
      <c r="C55" s="29"/>
      <c r="D55" s="29"/>
      <c r="E55" s="29"/>
      <c r="F55" s="29"/>
      <c r="G55" s="29"/>
      <c r="H55" s="29"/>
      <c r="I55" s="29"/>
      <c r="J55" s="29"/>
      <c r="K55" s="29"/>
      <c r="L55" s="29"/>
      <c r="M55" s="29"/>
      <c r="N55" s="29"/>
      <c r="O55" s="29"/>
      <c r="P55" s="29"/>
      <c r="Q55" s="29"/>
      <c r="R55" s="29"/>
      <c r="S55" s="29"/>
      <c r="T55" s="29"/>
      <c r="U55" s="29"/>
    </row>
    <row r="56" spans="1:21" ht="11.1" customHeight="1" x14ac:dyDescent="0.15">
      <c r="A56" s="28" t="s">
        <v>44</v>
      </c>
    </row>
  </sheetData>
  <sheetProtection sheet="1" selectLockedCells="1"/>
  <mergeCells count="117">
    <mergeCell ref="A1:U2"/>
    <mergeCell ref="D4:J4"/>
    <mergeCell ref="O4:U4"/>
    <mergeCell ref="D5:F5"/>
    <mergeCell ref="H5:J5"/>
    <mergeCell ref="O5:U5"/>
    <mergeCell ref="O10:R10"/>
    <mergeCell ref="S11:U12"/>
    <mergeCell ref="A13:A14"/>
    <mergeCell ref="B13:B14"/>
    <mergeCell ref="N13:N14"/>
    <mergeCell ref="R13:R14"/>
    <mergeCell ref="S13:U14"/>
    <mergeCell ref="D6:F6"/>
    <mergeCell ref="G6:J6"/>
    <mergeCell ref="S7:U7"/>
    <mergeCell ref="A10:A12"/>
    <mergeCell ref="B10:B12"/>
    <mergeCell ref="C10:C12"/>
    <mergeCell ref="D10:I10"/>
    <mergeCell ref="J10:N10"/>
    <mergeCell ref="S10:U10"/>
    <mergeCell ref="A15:A16"/>
    <mergeCell ref="B15:B16"/>
    <mergeCell ref="N15:N16"/>
    <mergeCell ref="R15:R16"/>
    <mergeCell ref="S15:U16"/>
    <mergeCell ref="A17:A18"/>
    <mergeCell ref="B17:B18"/>
    <mergeCell ref="N17:N18"/>
    <mergeCell ref="R17:R18"/>
    <mergeCell ref="S17:U18"/>
    <mergeCell ref="A19:A20"/>
    <mergeCell ref="B19:B20"/>
    <mergeCell ref="N19:N20"/>
    <mergeCell ref="R19:R20"/>
    <mergeCell ref="S19:U20"/>
    <mergeCell ref="A21:A22"/>
    <mergeCell ref="B21:B22"/>
    <mergeCell ref="N21:N22"/>
    <mergeCell ref="R21:R22"/>
    <mergeCell ref="S21:U22"/>
    <mergeCell ref="A23:A24"/>
    <mergeCell ref="B23:B24"/>
    <mergeCell ref="N23:N24"/>
    <mergeCell ref="R23:R24"/>
    <mergeCell ref="S23:U24"/>
    <mergeCell ref="A25:A26"/>
    <mergeCell ref="B25:B26"/>
    <mergeCell ref="N25:N26"/>
    <mergeCell ref="R25:R26"/>
    <mergeCell ref="S25:U26"/>
    <mergeCell ref="A27:A28"/>
    <mergeCell ref="B27:B28"/>
    <mergeCell ref="N27:N28"/>
    <mergeCell ref="R27:R28"/>
    <mergeCell ref="S27:U28"/>
    <mergeCell ref="A29:A30"/>
    <mergeCell ref="B29:B30"/>
    <mergeCell ref="N29:N30"/>
    <mergeCell ref="R29:R30"/>
    <mergeCell ref="S29:U30"/>
    <mergeCell ref="A31:A32"/>
    <mergeCell ref="B31:B32"/>
    <mergeCell ref="N31:N32"/>
    <mergeCell ref="R31:R32"/>
    <mergeCell ref="S31:U32"/>
    <mergeCell ref="A33:A34"/>
    <mergeCell ref="B33:B34"/>
    <mergeCell ref="N33:N34"/>
    <mergeCell ref="R33:R34"/>
    <mergeCell ref="S33:U34"/>
    <mergeCell ref="A35:A36"/>
    <mergeCell ref="B35:B36"/>
    <mergeCell ref="N35:N36"/>
    <mergeCell ref="R35:R36"/>
    <mergeCell ref="S35:U36"/>
    <mergeCell ref="A37:A38"/>
    <mergeCell ref="B37:B38"/>
    <mergeCell ref="N37:N38"/>
    <mergeCell ref="R37:R38"/>
    <mergeCell ref="S37:U38"/>
    <mergeCell ref="A39:A40"/>
    <mergeCell ref="B39:B40"/>
    <mergeCell ref="N39:N40"/>
    <mergeCell ref="R39:R40"/>
    <mergeCell ref="S39:U40"/>
    <mergeCell ref="A41:A42"/>
    <mergeCell ref="B41:B42"/>
    <mergeCell ref="N41:N42"/>
    <mergeCell ref="R41:R42"/>
    <mergeCell ref="S41:U42"/>
    <mergeCell ref="A43:A44"/>
    <mergeCell ref="B43:B44"/>
    <mergeCell ref="N43:N44"/>
    <mergeCell ref="R43:R44"/>
    <mergeCell ref="S43:U44"/>
    <mergeCell ref="A45:A46"/>
    <mergeCell ref="B45:B46"/>
    <mergeCell ref="N45:N46"/>
    <mergeCell ref="R45:R46"/>
    <mergeCell ref="S45:U46"/>
    <mergeCell ref="A51:A52"/>
    <mergeCell ref="B51:B52"/>
    <mergeCell ref="N51:N52"/>
    <mergeCell ref="R51:R52"/>
    <mergeCell ref="S51:U52"/>
    <mergeCell ref="A47:A48"/>
    <mergeCell ref="B47:B48"/>
    <mergeCell ref="N47:N48"/>
    <mergeCell ref="R47:R48"/>
    <mergeCell ref="S47:U48"/>
    <mergeCell ref="A49:A50"/>
    <mergeCell ref="B49:B50"/>
    <mergeCell ref="N49:N50"/>
    <mergeCell ref="R49:R50"/>
    <mergeCell ref="S49:U50"/>
  </mergeCells>
  <phoneticPr fontId="26"/>
  <dataValidations count="1">
    <dataValidation type="whole" imeMode="off" operator="greaterThanOrEqual" allowBlank="1" showInputMessage="1" showErrorMessage="1" error="数字で入力してください" sqref="G13:H52 D13:E52" xr:uid="{5562742F-49BC-4840-A1A5-806315FD4CE9}">
      <formula1>0</formula1>
    </dataValidation>
  </dataValidations>
  <printOptions horizontalCentered="1" verticalCentered="1"/>
  <pageMargins left="0.39370078740157483" right="0.39370078740157483" top="0.39370078740157483" bottom="0.39370078740157483" header="0.31496062992125984" footer="0.31496062992125984"/>
  <pageSetup paperSize="9" orientation="landscape" r:id="rId1"/>
  <legacy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0A2B91-67DF-4484-ABCD-617A3C423205}">
  <sheetPr>
    <tabColor theme="7" tint="0.59999389629810485"/>
  </sheetPr>
  <dimension ref="A1:U56"/>
  <sheetViews>
    <sheetView zoomScaleNormal="100" zoomScaleSheetLayoutView="100" workbookViewId="0">
      <selection activeCell="D13" sqref="D13"/>
    </sheetView>
  </sheetViews>
  <sheetFormatPr defaultRowHeight="13.5" x14ac:dyDescent="0.15"/>
  <cols>
    <col min="1" max="1" width="3.625" style="1" customWidth="1"/>
    <col min="2" max="2" width="12.625" style="1" customWidth="1"/>
    <col min="3" max="3" width="5.625" style="1" customWidth="1"/>
    <col min="4" max="21" width="6.625" style="1" customWidth="1"/>
    <col min="22" max="16384" width="9" style="1"/>
  </cols>
  <sheetData>
    <row r="1" spans="1:21" ht="12" customHeight="1" x14ac:dyDescent="0.15">
      <c r="A1" s="185" t="s">
        <v>9</v>
      </c>
      <c r="B1" s="185"/>
      <c r="C1" s="185"/>
      <c r="D1" s="185"/>
      <c r="E1" s="185"/>
      <c r="F1" s="185"/>
      <c r="G1" s="185"/>
      <c r="H1" s="185"/>
      <c r="I1" s="185"/>
      <c r="J1" s="185"/>
      <c r="K1" s="185"/>
      <c r="L1" s="185"/>
      <c r="M1" s="185"/>
      <c r="N1" s="185"/>
      <c r="O1" s="185"/>
      <c r="P1" s="185"/>
      <c r="Q1" s="185"/>
      <c r="R1" s="185"/>
      <c r="S1" s="185"/>
      <c r="T1" s="185"/>
      <c r="U1" s="185"/>
    </row>
    <row r="2" spans="1:21" ht="12" customHeight="1" x14ac:dyDescent="0.15">
      <c r="A2" s="185"/>
      <c r="B2" s="185"/>
      <c r="C2" s="185"/>
      <c r="D2" s="185"/>
      <c r="E2" s="185"/>
      <c r="F2" s="185"/>
      <c r="G2" s="185"/>
      <c r="H2" s="185"/>
      <c r="I2" s="185"/>
      <c r="J2" s="185"/>
      <c r="K2" s="185"/>
      <c r="L2" s="185"/>
      <c r="M2" s="185"/>
      <c r="N2" s="185"/>
      <c r="O2" s="185"/>
      <c r="P2" s="185"/>
      <c r="Q2" s="185"/>
      <c r="R2" s="185"/>
      <c r="S2" s="185"/>
      <c r="T2" s="185"/>
      <c r="U2" s="185"/>
    </row>
    <row r="3" spans="1:21" ht="6" customHeight="1" x14ac:dyDescent="0.15"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3"/>
      <c r="Q3" s="22"/>
      <c r="R3" s="22"/>
      <c r="S3" s="4"/>
      <c r="T3" s="4"/>
      <c r="U3" s="4"/>
    </row>
    <row r="4" spans="1:21" ht="12" customHeight="1" x14ac:dyDescent="0.15">
      <c r="B4" s="26" t="s">
        <v>22</v>
      </c>
      <c r="C4" s="56" t="s">
        <v>8</v>
      </c>
      <c r="D4" s="186" t="str">
        <f>IF('１か月目'!D4="","",'１か月目'!D4)</f>
        <v/>
      </c>
      <c r="E4" s="186"/>
      <c r="F4" s="186"/>
      <c r="G4" s="186"/>
      <c r="H4" s="186"/>
      <c r="I4" s="186"/>
      <c r="J4" s="186"/>
      <c r="K4" s="4"/>
      <c r="O4" s="174" t="str">
        <f>'１か月目'!O4:U4</f>
        <v>委託先名：</v>
      </c>
      <c r="P4" s="175"/>
      <c r="Q4" s="175"/>
      <c r="R4" s="175"/>
      <c r="S4" s="175"/>
      <c r="T4" s="175"/>
      <c r="U4" s="176"/>
    </row>
    <row r="5" spans="1:21" ht="12" customHeight="1" x14ac:dyDescent="0.15">
      <c r="B5" s="27" t="s">
        <v>21</v>
      </c>
      <c r="C5" s="23" t="s">
        <v>8</v>
      </c>
      <c r="D5" s="187" t="str">
        <f>IF('１か月目'!D5="","",'１か月目'!D5)</f>
        <v/>
      </c>
      <c r="E5" s="187"/>
      <c r="F5" s="187"/>
      <c r="G5" s="61" t="s">
        <v>7</v>
      </c>
      <c r="H5" s="187" t="str">
        <f>IF('１か月目'!H5="","",'１か月目'!H5)</f>
        <v/>
      </c>
      <c r="I5" s="187"/>
      <c r="J5" s="187"/>
      <c r="K5" s="4"/>
      <c r="O5" s="113" t="s">
        <v>26</v>
      </c>
      <c r="P5" s="114"/>
      <c r="Q5" s="114"/>
      <c r="R5" s="114"/>
      <c r="S5" s="114"/>
      <c r="T5" s="114"/>
      <c r="U5" s="115"/>
    </row>
    <row r="6" spans="1:21" ht="12" customHeight="1" x14ac:dyDescent="0.15">
      <c r="B6" s="27" t="s">
        <v>30</v>
      </c>
      <c r="C6" s="23" t="s">
        <v>8</v>
      </c>
      <c r="D6" s="154" t="e">
        <f ca="1">IF(MONTH(D5)+(K6-1)&lt;=12,MONTH(D5)+(K6-1),MONTH(D5)+(K6-1)-12)</f>
        <v>#VALUE!</v>
      </c>
      <c r="E6" s="154"/>
      <c r="F6" s="154"/>
      <c r="G6" s="158" t="e">
        <f ca="1">IF(D6="","","("&amp;IF(K6&gt;=10,"","　")&amp;K6&amp;"か月目／"&amp;IF(L6&gt;=10,"","　")&amp;L6&amp;"か月)")</f>
        <v>#VALUE!</v>
      </c>
      <c r="H6" s="158"/>
      <c r="I6" s="158"/>
      <c r="J6" s="158"/>
      <c r="K6" s="15">
        <f ca="1">VALUE(IF(LEFT(RIGHT(CELL("filename",$A$1),LEN(CELL("filename",$A$1))-FIND("か月目",CELL("filename",$A$1))+3),1)="]",MID(RIGHT(CELL("filename",$A$1),LEN(CELL("filename",$A$1))-FIND("か月目",CELL("filename",$A$1))+3),2,1),LEFT(RIGHT(CELL("filename",$A$1),LEN(CELL("filename",$A$1))-FIND("か月目",CELL("filename",$A$1))+3),2)))</f>
        <v>21</v>
      </c>
      <c r="L6" s="14" t="e">
        <f>IF(MONTH(D5)&lt;=MONTH(H5),MONTH(H5)-MONTH(D5)+1,24-MONTH(D5)+1+MONTH(H5))</f>
        <v>#VALUE!</v>
      </c>
      <c r="M6" s="14"/>
      <c r="N6" s="14"/>
      <c r="O6" s="24"/>
      <c r="P6" s="25"/>
      <c r="Q6" s="25"/>
      <c r="R6" s="25"/>
      <c r="S6" s="25"/>
      <c r="T6" s="25"/>
      <c r="U6" s="25"/>
    </row>
    <row r="7" spans="1:21" ht="12" customHeight="1" x14ac:dyDescent="0.15">
      <c r="B7" s="8"/>
      <c r="C7" s="8"/>
      <c r="D7" s="9"/>
      <c r="E7" s="9"/>
      <c r="F7" s="12"/>
      <c r="G7" s="12"/>
      <c r="H7" s="12"/>
      <c r="I7" s="11"/>
      <c r="J7" s="11"/>
      <c r="K7" s="11"/>
      <c r="L7" s="11"/>
      <c r="M7" s="11"/>
      <c r="N7" s="6"/>
      <c r="O7" s="7"/>
      <c r="P7" s="24"/>
      <c r="Q7" s="24"/>
      <c r="R7" s="24"/>
      <c r="S7" s="159" t="s">
        <v>46</v>
      </c>
      <c r="T7" s="160"/>
      <c r="U7" s="161"/>
    </row>
    <row r="8" spans="1:21" ht="3" customHeight="1" x14ac:dyDescent="0.15">
      <c r="B8" s="8"/>
      <c r="C8" s="8"/>
      <c r="D8" s="9"/>
      <c r="E8" s="9"/>
      <c r="F8" s="10"/>
      <c r="G8" s="10"/>
      <c r="H8" s="10"/>
      <c r="I8" s="8"/>
      <c r="J8" s="8"/>
      <c r="K8" s="8"/>
      <c r="L8" s="8"/>
      <c r="M8" s="8"/>
      <c r="N8" s="4"/>
      <c r="R8" s="63"/>
    </row>
    <row r="9" spans="1:21" ht="3" customHeight="1" x14ac:dyDescent="0.15"/>
    <row r="10" spans="1:21" ht="11.1" customHeight="1" x14ac:dyDescent="0.15">
      <c r="A10" s="179" t="s">
        <v>25</v>
      </c>
      <c r="B10" s="179" t="s">
        <v>10</v>
      </c>
      <c r="C10" s="181" t="s">
        <v>11</v>
      </c>
      <c r="D10" s="183" t="s">
        <v>5</v>
      </c>
      <c r="E10" s="179"/>
      <c r="F10" s="179"/>
      <c r="G10" s="179"/>
      <c r="H10" s="179"/>
      <c r="I10" s="181"/>
      <c r="J10" s="133" t="s">
        <v>37</v>
      </c>
      <c r="K10" s="134"/>
      <c r="L10" s="134"/>
      <c r="M10" s="134"/>
      <c r="N10" s="135"/>
      <c r="O10" s="171" t="s">
        <v>18</v>
      </c>
      <c r="P10" s="172"/>
      <c r="Q10" s="172"/>
      <c r="R10" s="173"/>
      <c r="S10" s="130" t="s">
        <v>6</v>
      </c>
      <c r="T10" s="131"/>
      <c r="U10" s="132"/>
    </row>
    <row r="11" spans="1:21" ht="11.1" customHeight="1" x14ac:dyDescent="0.15">
      <c r="A11" s="179"/>
      <c r="B11" s="179"/>
      <c r="C11" s="181"/>
      <c r="D11" s="98" t="s">
        <v>0</v>
      </c>
      <c r="E11" s="99" t="s">
        <v>15</v>
      </c>
      <c r="F11" s="99" t="s">
        <v>1</v>
      </c>
      <c r="G11" s="99" t="s">
        <v>2</v>
      </c>
      <c r="H11" s="99" t="s">
        <v>3</v>
      </c>
      <c r="I11" s="62" t="s">
        <v>4</v>
      </c>
      <c r="J11" s="57" t="s">
        <v>38</v>
      </c>
      <c r="K11" s="59" t="s">
        <v>24</v>
      </c>
      <c r="L11" s="59" t="s">
        <v>39</v>
      </c>
      <c r="M11" s="59" t="s">
        <v>4</v>
      </c>
      <c r="N11" s="96" t="s">
        <v>16</v>
      </c>
      <c r="O11" s="57" t="s">
        <v>17</v>
      </c>
      <c r="P11" s="99" t="s">
        <v>29</v>
      </c>
      <c r="Q11" s="102" t="s">
        <v>4</v>
      </c>
      <c r="R11" s="106"/>
      <c r="S11" s="124" t="s">
        <v>45</v>
      </c>
      <c r="T11" s="125"/>
      <c r="U11" s="126"/>
    </row>
    <row r="12" spans="1:21" ht="11.1" customHeight="1" thickBot="1" x14ac:dyDescent="0.2">
      <c r="A12" s="180"/>
      <c r="B12" s="180"/>
      <c r="C12" s="182"/>
      <c r="D12" s="100" t="s">
        <v>19</v>
      </c>
      <c r="E12" s="101" t="s">
        <v>19</v>
      </c>
      <c r="F12" s="101" t="s">
        <v>20</v>
      </c>
      <c r="G12" s="101" t="s">
        <v>19</v>
      </c>
      <c r="H12" s="101" t="s">
        <v>19</v>
      </c>
      <c r="I12" s="78" t="s">
        <v>35</v>
      </c>
      <c r="J12" s="58" t="s">
        <v>19</v>
      </c>
      <c r="K12" s="60" t="s">
        <v>23</v>
      </c>
      <c r="L12" s="60" t="s">
        <v>19</v>
      </c>
      <c r="M12" s="84" t="s">
        <v>35</v>
      </c>
      <c r="N12" s="97" t="s">
        <v>36</v>
      </c>
      <c r="O12" s="58" t="s">
        <v>19</v>
      </c>
      <c r="P12" s="101" t="s">
        <v>19</v>
      </c>
      <c r="Q12" s="84" t="s">
        <v>35</v>
      </c>
      <c r="R12" s="105" t="s">
        <v>43</v>
      </c>
      <c r="S12" s="127"/>
      <c r="T12" s="128"/>
      <c r="U12" s="129"/>
    </row>
    <row r="13" spans="1:21" ht="9.9499999999999993" customHeight="1" thickTop="1" x14ac:dyDescent="0.15">
      <c r="A13" s="142">
        <v>1</v>
      </c>
      <c r="B13" s="184" t="str">
        <f>IF('１か月目'!B13=0,"",'１か月目'!B13)</f>
        <v>z</v>
      </c>
      <c r="C13" s="17" t="s">
        <v>12</v>
      </c>
      <c r="D13" s="38"/>
      <c r="E13" s="39"/>
      <c r="F13" s="32">
        <f t="shared" ref="F13" si="0">IF($B13="","",(D13-(E13+G13+H13)))</f>
        <v>0</v>
      </c>
      <c r="G13" s="39"/>
      <c r="H13" s="39"/>
      <c r="I13" s="91">
        <f>IF(B13="","",IF((D13-E13)=0,0,ROUNDDOWN(((F13/D13)*100),3)))</f>
        <v>0</v>
      </c>
      <c r="J13" s="93">
        <f>'１か月目'!J13</f>
        <v>0</v>
      </c>
      <c r="K13" s="32">
        <f>IF($B13="","",'20か月目'!K13+(E13+G13+H13))</f>
        <v>0</v>
      </c>
      <c r="L13" s="32">
        <f>IF($B13="","",'20か月目'!L13-D13)</f>
        <v>0</v>
      </c>
      <c r="M13" s="85">
        <f>IF(B13="","",IF((J13-K13)=0,0,ROUNDDOWN((((O13-K13)/J13)*100),3)))</f>
        <v>0</v>
      </c>
      <c r="N13" s="163" t="str">
        <f>IF(B13="","",IF(AND(M13&gt;=80,M14&gt;=80),"可","不可"))</f>
        <v>不可</v>
      </c>
      <c r="O13" s="93">
        <f>'20か月目'!O13+D13</f>
        <v>0</v>
      </c>
      <c r="P13" s="32">
        <f>IF($B13="","",'20か月目'!P13+E13)</f>
        <v>0</v>
      </c>
      <c r="Q13" s="76">
        <f>IF(B13="","",IF(O13-(K13-P13)=0,0,ROUNDDOWN(((O13-K13)/(O13-P13)*100),3)))</f>
        <v>0</v>
      </c>
      <c r="R13" s="136">
        <f>IF(B13="","",IF(Q13+Q14=0,0,ROUNDDOWN((((O13-K13)+(O14-K14))/((O13-P13)+(O14-P14))*100),3)))</f>
        <v>0</v>
      </c>
      <c r="S13" s="167"/>
      <c r="T13" s="165"/>
      <c r="U13" s="166"/>
    </row>
    <row r="14" spans="1:21" ht="9.9499999999999993" customHeight="1" x14ac:dyDescent="0.15">
      <c r="A14" s="143"/>
      <c r="B14" s="178"/>
      <c r="C14" s="18" t="s">
        <v>13</v>
      </c>
      <c r="D14" s="40"/>
      <c r="E14" s="41"/>
      <c r="F14" s="33">
        <f t="shared" ref="F14" si="1">IF($B13="","",(D14-(E14+G14+H14)))</f>
        <v>0</v>
      </c>
      <c r="G14" s="41"/>
      <c r="H14" s="41"/>
      <c r="I14" s="92">
        <f>IF(B13="","",IF((D14-E14)=0,0,ROUNDDOWN(((F14/D14)*100),3)))</f>
        <v>0</v>
      </c>
      <c r="J14" s="94">
        <f>'１か月目'!J14</f>
        <v>0</v>
      </c>
      <c r="K14" s="33">
        <f>IF($B13="","",'20か月目'!K14+(E14+G14+H14))</f>
        <v>0</v>
      </c>
      <c r="L14" s="33">
        <f>IF($B13="","",'20か月目'!L14-D14)</f>
        <v>0</v>
      </c>
      <c r="M14" s="86">
        <f>IF(B13="","",IF((J14-K14)=0,0,ROUNDDOWN((((O14-K14)/J14)*100),3)))</f>
        <v>0</v>
      </c>
      <c r="N14" s="117"/>
      <c r="O14" s="94">
        <f>'20か月目'!O14+D14</f>
        <v>0</v>
      </c>
      <c r="P14" s="33">
        <f>IF($B13="","",'20か月目'!P14+E14)</f>
        <v>0</v>
      </c>
      <c r="Q14" s="77">
        <f>IF(B13="","",IF(O14-(K14-P14)=0,0,ROUNDDOWN(((O14-K14)/(O14-P14)*100),3)))</f>
        <v>0</v>
      </c>
      <c r="R14" s="137"/>
      <c r="S14" s="121"/>
      <c r="T14" s="122"/>
      <c r="U14" s="123"/>
    </row>
    <row r="15" spans="1:21" ht="9.9499999999999993" customHeight="1" x14ac:dyDescent="0.15">
      <c r="A15" s="142">
        <v>2</v>
      </c>
      <c r="B15" s="177" t="str">
        <f>IF('１か月目'!B15=0,"",'１か月目'!B15)</f>
        <v>z</v>
      </c>
      <c r="C15" s="20" t="s">
        <v>12</v>
      </c>
      <c r="D15" s="42">
        <f>IF(B15="",0,D$13)</f>
        <v>0</v>
      </c>
      <c r="E15" s="43"/>
      <c r="F15" s="34">
        <f t="shared" ref="F15" si="2">IF($B15="","",(D15-(E15+G15+H15)))</f>
        <v>0</v>
      </c>
      <c r="G15" s="43"/>
      <c r="H15" s="43"/>
      <c r="I15" s="79">
        <f t="shared" ref="I15" si="3">IF(B15="","",IF((D15-E15)=0,0,ROUNDDOWN(((F15/D15)*100),3)))</f>
        <v>0</v>
      </c>
      <c r="J15" s="95">
        <f>'１か月目'!J15</f>
        <v>0</v>
      </c>
      <c r="K15" s="32">
        <f>IF($B15="","",'20か月目'!K15+(E15+G15+H15))</f>
        <v>0</v>
      </c>
      <c r="L15" s="32">
        <f>IF($B15="","",'20か月目'!L15-D15)</f>
        <v>0</v>
      </c>
      <c r="M15" s="85">
        <f t="shared" ref="M15" si="4">IF(B15="","",IF((J15-K15)=0,0,ROUNDDOWN((((O15-K15)/J15)*100),3)))</f>
        <v>0</v>
      </c>
      <c r="N15" s="116" t="str">
        <f t="shared" ref="N15" si="5">IF(B15="","",IF(AND(M15&gt;=80,M16&gt;=80),"可","不可"))</f>
        <v>不可</v>
      </c>
      <c r="O15" s="95">
        <f>'20か月目'!O15+D15</f>
        <v>0</v>
      </c>
      <c r="P15" s="32">
        <f>IF($B15="","",'20か月目'!P15+E15)</f>
        <v>0</v>
      </c>
      <c r="Q15" s="76">
        <f t="shared" ref="Q15" si="6">IF(B15="","",IF(O15-(K15-P15)=0,0,ROUNDDOWN(((O15-K15)/(O15-P15)*100),3)))</f>
        <v>0</v>
      </c>
      <c r="R15" s="138">
        <f t="shared" ref="R15" si="7">IF(B15="","",IF(Q15+Q16=0,0,ROUNDDOWN((((O15-K15)+(O16-K16))/((O15-P15)+(O16-P16))*100),3)))</f>
        <v>0</v>
      </c>
      <c r="S15" s="118"/>
      <c r="T15" s="119"/>
      <c r="U15" s="120"/>
    </row>
    <row r="16" spans="1:21" ht="9.9499999999999993" customHeight="1" x14ac:dyDescent="0.15">
      <c r="A16" s="143"/>
      <c r="B16" s="178"/>
      <c r="C16" s="109" t="s">
        <v>13</v>
      </c>
      <c r="D16" s="44">
        <f>IF(B15="",0,D$14)</f>
        <v>0</v>
      </c>
      <c r="E16" s="45"/>
      <c r="F16" s="35">
        <f t="shared" ref="F16" si="8">IF($B15="","",(D16-(E16+G16+H16)))</f>
        <v>0</v>
      </c>
      <c r="G16" s="45"/>
      <c r="H16" s="45"/>
      <c r="I16" s="80">
        <f t="shared" ref="I16" si="9">IF(B15="","",IF((D16-E16)=0,0,ROUNDDOWN(((F16/D16)*100),3)))</f>
        <v>0</v>
      </c>
      <c r="J16" s="94">
        <f>'１か月目'!J16</f>
        <v>0</v>
      </c>
      <c r="K16" s="33">
        <f>IF($B15="","",'20か月目'!K16+(E16+G16+H16))</f>
        <v>0</v>
      </c>
      <c r="L16" s="33">
        <f>IF($B15="","",'20か月目'!L16-D16)</f>
        <v>0</v>
      </c>
      <c r="M16" s="87">
        <f t="shared" ref="M16" si="10">IF(B15="","",IF((J16-K16)=0,0,ROUNDDOWN((((O16-K16)/J16)*100),3)))</f>
        <v>0</v>
      </c>
      <c r="N16" s="117"/>
      <c r="O16" s="94">
        <f>'20か月目'!O16+D16</f>
        <v>0</v>
      </c>
      <c r="P16" s="33">
        <f>IF($B15="","",'20か月目'!P16+E16)</f>
        <v>0</v>
      </c>
      <c r="Q16" s="77">
        <f t="shared" ref="Q16" si="11">IF(B15="","",IF(O16-(K16-P16)=0,0,ROUNDDOWN(((O16-K16)/(O16-P16)*100),3)))</f>
        <v>0</v>
      </c>
      <c r="R16" s="139"/>
      <c r="S16" s="121"/>
      <c r="T16" s="122"/>
      <c r="U16" s="123"/>
    </row>
    <row r="17" spans="1:21" ht="9.9499999999999993" customHeight="1" x14ac:dyDescent="0.15">
      <c r="A17" s="142">
        <v>3</v>
      </c>
      <c r="B17" s="177" t="str">
        <f>IF('１か月目'!B17=0,"",'１か月目'!B17)</f>
        <v>z</v>
      </c>
      <c r="C17" s="108" t="s">
        <v>12</v>
      </c>
      <c r="D17" s="46">
        <f>IF(B17="",0,D$13)</f>
        <v>0</v>
      </c>
      <c r="E17" s="47"/>
      <c r="F17" s="36">
        <f t="shared" ref="F17" si="12">IF($B17="","",(D17-(E17+G17+H17)))</f>
        <v>0</v>
      </c>
      <c r="G17" s="47"/>
      <c r="H17" s="47"/>
      <c r="I17" s="81">
        <f t="shared" ref="I17" si="13">IF(B17="","",IF((D17-E17)=0,0,ROUNDDOWN(((F17/D17)*100),3)))</f>
        <v>0</v>
      </c>
      <c r="J17" s="95">
        <f>'１か月目'!J17</f>
        <v>0</v>
      </c>
      <c r="K17" s="32">
        <f>IF($B17="","",'20か月目'!K17+(E17+G17+H17))</f>
        <v>0</v>
      </c>
      <c r="L17" s="32">
        <f>IF($B17="","",'20か月目'!L17-D17)</f>
        <v>0</v>
      </c>
      <c r="M17" s="88">
        <f t="shared" ref="M17" si="14">IF(B17="","",IF((J17-K17)=0,0,ROUNDDOWN((((O17-K17)/J17)*100),3)))</f>
        <v>0</v>
      </c>
      <c r="N17" s="116" t="str">
        <f t="shared" ref="N17" si="15">IF(B17="","",IF(AND(M17&gt;=80,M18&gt;=80),"可","不可"))</f>
        <v>不可</v>
      </c>
      <c r="O17" s="95">
        <f>'20か月目'!O17+D17</f>
        <v>0</v>
      </c>
      <c r="P17" s="32">
        <f>IF($B17="","",'20か月目'!P17+E17)</f>
        <v>0</v>
      </c>
      <c r="Q17" s="76">
        <f t="shared" ref="Q17" si="16">IF(B17="","",IF(O17-(K17-P17)=0,0,ROUNDDOWN(((O17-K17)/(O17-P17)*100),3)))</f>
        <v>0</v>
      </c>
      <c r="R17" s="138">
        <f t="shared" ref="R17" si="17">IF(B17="","",IF(Q17+Q18=0,0,ROUNDDOWN((((O17-K17)+(O18-K18))/((O17-P17)+(O18-P18))*100),3)))</f>
        <v>0</v>
      </c>
      <c r="S17" s="118"/>
      <c r="T17" s="119"/>
      <c r="U17" s="120"/>
    </row>
    <row r="18" spans="1:21" ht="9.9499999999999993" customHeight="1" x14ac:dyDescent="0.15">
      <c r="A18" s="143"/>
      <c r="B18" s="178"/>
      <c r="C18" s="18" t="s">
        <v>13</v>
      </c>
      <c r="D18" s="48">
        <f>IF(B17="",0,D$14)</f>
        <v>0</v>
      </c>
      <c r="E18" s="41"/>
      <c r="F18" s="33">
        <f t="shared" ref="F18" si="18">IF($B17="","",(D18-(E18+G18+H18)))</f>
        <v>0</v>
      </c>
      <c r="G18" s="41"/>
      <c r="H18" s="41"/>
      <c r="I18" s="77">
        <f t="shared" ref="I18" si="19">IF(B17="","",IF((D18-E18)=0,0,ROUNDDOWN(((F18/D18)*100),3)))</f>
        <v>0</v>
      </c>
      <c r="J18" s="94">
        <f>'１か月目'!J18</f>
        <v>0</v>
      </c>
      <c r="K18" s="33">
        <f>IF($B17="","",'20か月目'!K18+(E18+G18+H18))</f>
        <v>0</v>
      </c>
      <c r="L18" s="33">
        <f>IF($B17="","",'20か月目'!L18-D18)</f>
        <v>0</v>
      </c>
      <c r="M18" s="86">
        <f t="shared" ref="M18" si="20">IF(B17="","",IF((J18-K18)=0,0,ROUNDDOWN((((O18-K18)/J18)*100),3)))</f>
        <v>0</v>
      </c>
      <c r="N18" s="117"/>
      <c r="O18" s="94">
        <f>'20か月目'!O18+D18</f>
        <v>0</v>
      </c>
      <c r="P18" s="33">
        <f>IF($B17="","",'20か月目'!P18+E18)</f>
        <v>0</v>
      </c>
      <c r="Q18" s="77">
        <f t="shared" ref="Q18" si="21">IF(B17="","",IF(O18-(K18-P18)=0,0,ROUNDDOWN(((O18-K18)/(O18-P18)*100),3)))</f>
        <v>0</v>
      </c>
      <c r="R18" s="139"/>
      <c r="S18" s="121"/>
      <c r="T18" s="122"/>
      <c r="U18" s="123"/>
    </row>
    <row r="19" spans="1:21" ht="9.9499999999999993" customHeight="1" x14ac:dyDescent="0.15">
      <c r="A19" s="142">
        <v>4</v>
      </c>
      <c r="B19" s="177" t="str">
        <f>IF('１か月目'!B19=0,"",'１か月目'!B19)</f>
        <v/>
      </c>
      <c r="C19" s="20" t="s">
        <v>12</v>
      </c>
      <c r="D19" s="42">
        <f>IF(B19="",0,D$13)</f>
        <v>0</v>
      </c>
      <c r="E19" s="43"/>
      <c r="F19" s="34" t="str">
        <f>IF($B19="","",(D19-(E19+G19+H19)))</f>
        <v/>
      </c>
      <c r="G19" s="43"/>
      <c r="H19" s="43"/>
      <c r="I19" s="79" t="str">
        <f t="shared" ref="I19" si="22">IF(B19="","",IF((D19-E19)=0,0,ROUNDDOWN(((F19/D19)*100),3)))</f>
        <v/>
      </c>
      <c r="J19" s="95" t="str">
        <f>'１か月目'!J19</f>
        <v/>
      </c>
      <c r="K19" s="32" t="str">
        <f>IF($B19="","",'20か月目'!K19+(E19+G19+H19))</f>
        <v/>
      </c>
      <c r="L19" s="32" t="str">
        <f>IF($B19="","",'20か月目'!L19-D19)</f>
        <v/>
      </c>
      <c r="M19" s="85" t="str">
        <f t="shared" ref="M19" si="23">IF(B19="","",IF((J19-K19)=0,0,ROUNDDOWN((((O19-K19)/J19)*100),3)))</f>
        <v/>
      </c>
      <c r="N19" s="116" t="str">
        <f t="shared" ref="N19" si="24">IF(B19="","",IF(AND(M19&gt;=80,M20&gt;=80),"可","不可"))</f>
        <v/>
      </c>
      <c r="O19" s="95">
        <f>'20か月目'!O19+D19</f>
        <v>0</v>
      </c>
      <c r="P19" s="32" t="str">
        <f>IF($B19="","",'20か月目'!P19+E19)</f>
        <v/>
      </c>
      <c r="Q19" s="76" t="str">
        <f t="shared" ref="Q19" si="25">IF(B19="","",IF(O19-(K19-P19)=0,0,ROUNDDOWN(((O19-K19)/(O19-P19)*100),3)))</f>
        <v/>
      </c>
      <c r="R19" s="138" t="str">
        <f t="shared" ref="R19" si="26">IF(B19="","",IF(Q19+Q20=0,0,ROUNDDOWN((((O19-K19)+(O20-K20))/((O19-P19)+(O20-P20))*100),3)))</f>
        <v/>
      </c>
      <c r="S19" s="118"/>
      <c r="T19" s="119"/>
      <c r="U19" s="120"/>
    </row>
    <row r="20" spans="1:21" ht="9.9499999999999993" customHeight="1" x14ac:dyDescent="0.15">
      <c r="A20" s="143"/>
      <c r="B20" s="178"/>
      <c r="C20" s="109" t="s">
        <v>13</v>
      </c>
      <c r="D20" s="44">
        <f>IF(B19="",0,D$14)</f>
        <v>0</v>
      </c>
      <c r="E20" s="45"/>
      <c r="F20" s="35" t="str">
        <f>IF($B19="","",(D20-(E20+G20+H20)))</f>
        <v/>
      </c>
      <c r="G20" s="45"/>
      <c r="H20" s="45"/>
      <c r="I20" s="80" t="str">
        <f t="shared" ref="I20" si="27">IF(B19="","",IF((D20-E20)=0,0,ROUNDDOWN(((F20/D20)*100),3)))</f>
        <v/>
      </c>
      <c r="J20" s="94" t="str">
        <f>'１か月目'!J20</f>
        <v/>
      </c>
      <c r="K20" s="33" t="str">
        <f>IF($B19="","",'20か月目'!K20+(E20+G20+H20))</f>
        <v/>
      </c>
      <c r="L20" s="33" t="str">
        <f>IF($B19="","",'20か月目'!L20-D20)</f>
        <v/>
      </c>
      <c r="M20" s="87" t="str">
        <f t="shared" ref="M20" si="28">IF(B19="","",IF((J20-K20)=0,0,ROUNDDOWN((((O20-K20)/J20)*100),3)))</f>
        <v/>
      </c>
      <c r="N20" s="117"/>
      <c r="O20" s="94">
        <f>'20か月目'!O20+D20</f>
        <v>0</v>
      </c>
      <c r="P20" s="33" t="str">
        <f>IF($B19="","",'20か月目'!P20+E20)</f>
        <v/>
      </c>
      <c r="Q20" s="77" t="str">
        <f t="shared" ref="Q20" si="29">IF(B19="","",IF(O20-(K20-P20)=0,0,ROUNDDOWN(((O20-K20)/(O20-P20)*100),3)))</f>
        <v/>
      </c>
      <c r="R20" s="139"/>
      <c r="S20" s="121"/>
      <c r="T20" s="122"/>
      <c r="U20" s="123"/>
    </row>
    <row r="21" spans="1:21" ht="9.9499999999999993" customHeight="1" x14ac:dyDescent="0.15">
      <c r="A21" s="142">
        <v>5</v>
      </c>
      <c r="B21" s="177" t="str">
        <f>IF('１か月目'!B21=0,"",'１か月目'!B21)</f>
        <v/>
      </c>
      <c r="C21" s="108" t="s">
        <v>12</v>
      </c>
      <c r="D21" s="46">
        <f>IF(B21="",0,D$13)</f>
        <v>0</v>
      </c>
      <c r="E21" s="47"/>
      <c r="F21" s="36" t="str">
        <f t="shared" ref="F21" si="30">IF($B21="","",(D21-(E21+G21+H21)))</f>
        <v/>
      </c>
      <c r="G21" s="47"/>
      <c r="H21" s="47"/>
      <c r="I21" s="81" t="str">
        <f t="shared" ref="I21" si="31">IF(B21="","",IF((D21-E21)=0,0,ROUNDDOWN(((F21/D21)*100),3)))</f>
        <v/>
      </c>
      <c r="J21" s="95" t="str">
        <f>'１か月目'!J21</f>
        <v/>
      </c>
      <c r="K21" s="32" t="str">
        <f>IF($B21="","",'20か月目'!K21+(E21+G21+H21))</f>
        <v/>
      </c>
      <c r="L21" s="32" t="str">
        <f>IF($B21="","",'20か月目'!L21-D21)</f>
        <v/>
      </c>
      <c r="M21" s="88" t="str">
        <f t="shared" ref="M21" si="32">IF(B21="","",IF((J21-K21)=0,0,ROUNDDOWN((((O21-K21)/J21)*100),3)))</f>
        <v/>
      </c>
      <c r="N21" s="116" t="str">
        <f t="shared" ref="N21" si="33">IF(B21="","",IF(AND(M21&gt;=80,M22&gt;=80),"可","不可"))</f>
        <v/>
      </c>
      <c r="O21" s="95">
        <f>'20か月目'!O21+D21</f>
        <v>0</v>
      </c>
      <c r="P21" s="32" t="str">
        <f>IF($B21="","",'20か月目'!P21+E21)</f>
        <v/>
      </c>
      <c r="Q21" s="76" t="str">
        <f t="shared" ref="Q21" si="34">IF(B21="","",IF(O21-(K21-P21)=0,0,ROUNDDOWN(((O21-K21)/(O21-P21)*100),3)))</f>
        <v/>
      </c>
      <c r="R21" s="138" t="str">
        <f t="shared" ref="R21" si="35">IF(B21="","",IF(Q21+Q22=0,0,ROUNDDOWN((((O21-K21)+(O22-K22))/((O21-P21)+(O22-P22))*100),3)))</f>
        <v/>
      </c>
      <c r="S21" s="118"/>
      <c r="T21" s="119"/>
      <c r="U21" s="120"/>
    </row>
    <row r="22" spans="1:21" ht="9.9499999999999993" customHeight="1" x14ac:dyDescent="0.15">
      <c r="A22" s="143"/>
      <c r="B22" s="178"/>
      <c r="C22" s="18" t="s">
        <v>13</v>
      </c>
      <c r="D22" s="48">
        <f>IF(B21="",0,D$14)</f>
        <v>0</v>
      </c>
      <c r="E22" s="41"/>
      <c r="F22" s="33" t="str">
        <f t="shared" ref="F22" si="36">IF($B21="","",(D22-(E22+G22+H22)))</f>
        <v/>
      </c>
      <c r="G22" s="41"/>
      <c r="H22" s="41"/>
      <c r="I22" s="77" t="str">
        <f t="shared" ref="I22" si="37">IF(B21="","",IF((D22-E22)=0,0,ROUNDDOWN(((F22/D22)*100),3)))</f>
        <v/>
      </c>
      <c r="J22" s="94" t="str">
        <f>'１か月目'!J22</f>
        <v/>
      </c>
      <c r="K22" s="33" t="str">
        <f>IF($B21="","",'20か月目'!K22+(E22+G22+H22))</f>
        <v/>
      </c>
      <c r="L22" s="33" t="str">
        <f>IF($B21="","",'20か月目'!L22-D22)</f>
        <v/>
      </c>
      <c r="M22" s="86" t="str">
        <f t="shared" ref="M22" si="38">IF(B21="","",IF((J22-K22)=0,0,ROUNDDOWN((((O22-K22)/J22)*100),3)))</f>
        <v/>
      </c>
      <c r="N22" s="117"/>
      <c r="O22" s="94">
        <f>'20か月目'!O22+D22</f>
        <v>0</v>
      </c>
      <c r="P22" s="33" t="str">
        <f>IF($B21="","",'20か月目'!P22+E22)</f>
        <v/>
      </c>
      <c r="Q22" s="77" t="str">
        <f t="shared" ref="Q22" si="39">IF(B21="","",IF(O22-(K22-P22)=0,0,ROUNDDOWN(((O22-K22)/(O22-P22)*100),3)))</f>
        <v/>
      </c>
      <c r="R22" s="139"/>
      <c r="S22" s="121"/>
      <c r="T22" s="122"/>
      <c r="U22" s="123"/>
    </row>
    <row r="23" spans="1:21" ht="9.9499999999999993" customHeight="1" x14ac:dyDescent="0.15">
      <c r="A23" s="142">
        <v>6</v>
      </c>
      <c r="B23" s="177" t="str">
        <f>IF('１か月目'!B23=0,"",'１か月目'!B23)</f>
        <v/>
      </c>
      <c r="C23" s="20" t="s">
        <v>12</v>
      </c>
      <c r="D23" s="42">
        <f>IF(B23="",0,D$13)</f>
        <v>0</v>
      </c>
      <c r="E23" s="43"/>
      <c r="F23" s="34" t="str">
        <f t="shared" ref="F23" si="40">IF($B23="","",(D23-(E23+G23+H23)))</f>
        <v/>
      </c>
      <c r="G23" s="43"/>
      <c r="H23" s="43"/>
      <c r="I23" s="79" t="str">
        <f t="shared" ref="I23" si="41">IF(B23="","",IF((D23-E23)=0,0,ROUNDDOWN(((F23/D23)*100),3)))</f>
        <v/>
      </c>
      <c r="J23" s="95" t="str">
        <f>'１か月目'!J23</f>
        <v/>
      </c>
      <c r="K23" s="32" t="str">
        <f>IF($B23="","",'20か月目'!K23+(E23+G23+H23))</f>
        <v/>
      </c>
      <c r="L23" s="32" t="str">
        <f>IF($B23="","",'20か月目'!L23-D23)</f>
        <v/>
      </c>
      <c r="M23" s="85" t="str">
        <f t="shared" ref="M23" si="42">IF(B23="","",IF((J23-K23)=0,0,ROUNDDOWN((((O23-K23)/J23)*100),3)))</f>
        <v/>
      </c>
      <c r="N23" s="116" t="str">
        <f t="shared" ref="N23" si="43">IF(B23="","",IF(AND(M23&gt;=80,M24&gt;=80),"可","不可"))</f>
        <v/>
      </c>
      <c r="O23" s="95">
        <f>'20か月目'!O23+D23</f>
        <v>0</v>
      </c>
      <c r="P23" s="32" t="str">
        <f>IF($B23="","",'20か月目'!P23+E23)</f>
        <v/>
      </c>
      <c r="Q23" s="76" t="str">
        <f t="shared" ref="Q23" si="44">IF(B23="","",IF(O23-(K23-P23)=0,0,ROUNDDOWN(((O23-K23)/(O23-P23)*100),3)))</f>
        <v/>
      </c>
      <c r="R23" s="138" t="str">
        <f t="shared" ref="R23" si="45">IF(B23="","",IF(Q23+Q24=0,0,ROUNDDOWN((((O23-K23)+(O24-K24))/((O23-P23)+(O24-P24))*100),3)))</f>
        <v/>
      </c>
      <c r="S23" s="118"/>
      <c r="T23" s="119"/>
      <c r="U23" s="120"/>
    </row>
    <row r="24" spans="1:21" ht="9.9499999999999993" customHeight="1" x14ac:dyDescent="0.15">
      <c r="A24" s="143"/>
      <c r="B24" s="178"/>
      <c r="C24" s="109" t="s">
        <v>13</v>
      </c>
      <c r="D24" s="44">
        <f>IF(B23="",0,D$14)</f>
        <v>0</v>
      </c>
      <c r="E24" s="45"/>
      <c r="F24" s="35" t="str">
        <f t="shared" ref="F24" si="46">IF($B23="","",(D24-(E24+G24+H24)))</f>
        <v/>
      </c>
      <c r="G24" s="45"/>
      <c r="H24" s="45"/>
      <c r="I24" s="80" t="str">
        <f t="shared" ref="I24" si="47">IF(B23="","",IF((D24-E24)=0,0,ROUNDDOWN(((F24/D24)*100),3)))</f>
        <v/>
      </c>
      <c r="J24" s="94" t="str">
        <f>'１か月目'!J24</f>
        <v/>
      </c>
      <c r="K24" s="33" t="str">
        <f>IF($B23="","",'20か月目'!K24+(E24+G24+H24))</f>
        <v/>
      </c>
      <c r="L24" s="33" t="str">
        <f>IF($B23="","",'20か月目'!L24-D24)</f>
        <v/>
      </c>
      <c r="M24" s="87" t="str">
        <f t="shared" ref="M24" si="48">IF(B23="","",IF((J24-K24)=0,0,ROUNDDOWN((((O24-K24)/J24)*100),3)))</f>
        <v/>
      </c>
      <c r="N24" s="117"/>
      <c r="O24" s="94">
        <f>'20か月目'!O24+D24</f>
        <v>0</v>
      </c>
      <c r="P24" s="33" t="str">
        <f>IF($B23="","",'20か月目'!P24+E24)</f>
        <v/>
      </c>
      <c r="Q24" s="77" t="str">
        <f t="shared" ref="Q24" si="49">IF(B23="","",IF(O24-(K24-P24)=0,0,ROUNDDOWN(((O24-K24)/(O24-P24)*100),3)))</f>
        <v/>
      </c>
      <c r="R24" s="139"/>
      <c r="S24" s="121"/>
      <c r="T24" s="122"/>
      <c r="U24" s="123"/>
    </row>
    <row r="25" spans="1:21" ht="9.9499999999999993" customHeight="1" x14ac:dyDescent="0.15">
      <c r="A25" s="142">
        <v>7</v>
      </c>
      <c r="B25" s="177" t="str">
        <f>IF('１か月目'!B25=0,"",'１か月目'!B25)</f>
        <v/>
      </c>
      <c r="C25" s="108" t="s">
        <v>12</v>
      </c>
      <c r="D25" s="46">
        <f>IF(B25="",0,D$13)</f>
        <v>0</v>
      </c>
      <c r="E25" s="47"/>
      <c r="F25" s="36" t="str">
        <f t="shared" ref="F25" si="50">IF($B25="","",(D25-(E25+G25+H25)))</f>
        <v/>
      </c>
      <c r="G25" s="47"/>
      <c r="H25" s="47"/>
      <c r="I25" s="81" t="str">
        <f t="shared" ref="I25" si="51">IF(B25="","",IF((D25-E25)=0,0,ROUNDDOWN(((F25/D25)*100),3)))</f>
        <v/>
      </c>
      <c r="J25" s="95" t="str">
        <f>'１か月目'!J25</f>
        <v/>
      </c>
      <c r="K25" s="32" t="str">
        <f>IF($B25="","",'20か月目'!K25+(E25+G25+H25))</f>
        <v/>
      </c>
      <c r="L25" s="32" t="str">
        <f>IF($B25="","",'20か月目'!L25-D25)</f>
        <v/>
      </c>
      <c r="M25" s="88" t="str">
        <f t="shared" ref="M25" si="52">IF(B25="","",IF((J25-K25)=0,0,ROUNDDOWN((((O25-K25)/J25)*100),3)))</f>
        <v/>
      </c>
      <c r="N25" s="116" t="str">
        <f t="shared" ref="N25" si="53">IF(B25="","",IF(AND(M25&gt;=80,M26&gt;=80),"可","不可"))</f>
        <v/>
      </c>
      <c r="O25" s="95">
        <f>'20か月目'!O25+D25</f>
        <v>0</v>
      </c>
      <c r="P25" s="32" t="str">
        <f>IF($B25="","",'20か月目'!P25+E25)</f>
        <v/>
      </c>
      <c r="Q25" s="76" t="str">
        <f t="shared" ref="Q25" si="54">IF(B25="","",IF(O25-(K25-P25)=0,0,ROUNDDOWN(((O25-K25)/(O25-P25)*100),3)))</f>
        <v/>
      </c>
      <c r="R25" s="138" t="str">
        <f t="shared" ref="R25" si="55">IF(B25="","",IF(Q25+Q26=0,0,ROUNDDOWN((((O25-K25)+(O26-K26))/((O25-P25)+(O26-P26))*100),3)))</f>
        <v/>
      </c>
      <c r="S25" s="118"/>
      <c r="T25" s="119"/>
      <c r="U25" s="120"/>
    </row>
    <row r="26" spans="1:21" ht="9.9499999999999993" customHeight="1" x14ac:dyDescent="0.15">
      <c r="A26" s="143"/>
      <c r="B26" s="178"/>
      <c r="C26" s="18" t="s">
        <v>13</v>
      </c>
      <c r="D26" s="48">
        <f>IF(B25="",0,D$14)</f>
        <v>0</v>
      </c>
      <c r="E26" s="41"/>
      <c r="F26" s="33" t="str">
        <f t="shared" ref="F26" si="56">IF($B25="","",(D26-(E26+G26+H26)))</f>
        <v/>
      </c>
      <c r="G26" s="41"/>
      <c r="H26" s="41"/>
      <c r="I26" s="77" t="str">
        <f t="shared" ref="I26" si="57">IF(B25="","",IF((D26-E26)=0,0,ROUNDDOWN(((F26/D26)*100),3)))</f>
        <v/>
      </c>
      <c r="J26" s="94" t="str">
        <f>'１か月目'!J26</f>
        <v/>
      </c>
      <c r="K26" s="33" t="str">
        <f>IF($B25="","",'20か月目'!K26+(E26+G26+H26))</f>
        <v/>
      </c>
      <c r="L26" s="33" t="str">
        <f>IF($B25="","",'20か月目'!L26-D26)</f>
        <v/>
      </c>
      <c r="M26" s="86" t="str">
        <f t="shared" ref="M26" si="58">IF(B25="","",IF((J26-K26)=0,0,ROUNDDOWN((((O26-K26)/J26)*100),3)))</f>
        <v/>
      </c>
      <c r="N26" s="117"/>
      <c r="O26" s="94">
        <f>'20か月目'!O26+D26</f>
        <v>0</v>
      </c>
      <c r="P26" s="33" t="str">
        <f>IF($B25="","",'20か月目'!P26+E26)</f>
        <v/>
      </c>
      <c r="Q26" s="77" t="str">
        <f t="shared" ref="Q26" si="59">IF(B25="","",IF(O26-(K26-P26)=0,0,ROUNDDOWN(((O26-K26)/(O26-P26)*100),3)))</f>
        <v/>
      </c>
      <c r="R26" s="139"/>
      <c r="S26" s="121"/>
      <c r="T26" s="122"/>
      <c r="U26" s="123"/>
    </row>
    <row r="27" spans="1:21" ht="9.9499999999999993" customHeight="1" x14ac:dyDescent="0.15">
      <c r="A27" s="142">
        <v>8</v>
      </c>
      <c r="B27" s="177" t="str">
        <f>IF('１か月目'!B27=0,"",'１か月目'!B27)</f>
        <v/>
      </c>
      <c r="C27" s="20" t="s">
        <v>12</v>
      </c>
      <c r="D27" s="42">
        <f>IF(B27="",0,D$13)</f>
        <v>0</v>
      </c>
      <c r="E27" s="43"/>
      <c r="F27" s="34" t="str">
        <f t="shared" ref="F27" si="60">IF($B27="","",(D27-(E27+G27+H27)))</f>
        <v/>
      </c>
      <c r="G27" s="43"/>
      <c r="H27" s="43"/>
      <c r="I27" s="79" t="str">
        <f t="shared" ref="I27" si="61">IF(B27="","",IF((D27-E27)=0,0,ROUNDDOWN(((F27/D27)*100),3)))</f>
        <v/>
      </c>
      <c r="J27" s="95" t="str">
        <f>'１か月目'!J27</f>
        <v/>
      </c>
      <c r="K27" s="32" t="str">
        <f>IF($B27="","",'20か月目'!K27+(E27+G27+H27))</f>
        <v/>
      </c>
      <c r="L27" s="32" t="str">
        <f>IF($B27="","",'20か月目'!L27-D27)</f>
        <v/>
      </c>
      <c r="M27" s="85" t="str">
        <f t="shared" ref="M27" si="62">IF(B27="","",IF((J27-K27)=0,0,ROUNDDOWN((((O27-K27)/J27)*100),3)))</f>
        <v/>
      </c>
      <c r="N27" s="116" t="str">
        <f t="shared" ref="N27" si="63">IF(B27="","",IF(AND(M27&gt;=80,M28&gt;=80),"可","不可"))</f>
        <v/>
      </c>
      <c r="O27" s="95">
        <f>'20か月目'!O27+D27</f>
        <v>0</v>
      </c>
      <c r="P27" s="32" t="str">
        <f>IF($B27="","",'20か月目'!P27+E27)</f>
        <v/>
      </c>
      <c r="Q27" s="76" t="str">
        <f t="shared" ref="Q27" si="64">IF(B27="","",IF(O27-(K27-P27)=0,0,ROUNDDOWN(((O27-K27)/(O27-P27)*100),3)))</f>
        <v/>
      </c>
      <c r="R27" s="138" t="str">
        <f t="shared" ref="R27" si="65">IF(B27="","",IF(Q27+Q28=0,0,ROUNDDOWN((((O27-K27)+(O28-K28))/((O27-P27)+(O28-P28))*100),3)))</f>
        <v/>
      </c>
      <c r="S27" s="118"/>
      <c r="T27" s="119"/>
      <c r="U27" s="120"/>
    </row>
    <row r="28" spans="1:21" ht="9.9499999999999993" customHeight="1" x14ac:dyDescent="0.15">
      <c r="A28" s="143"/>
      <c r="B28" s="178"/>
      <c r="C28" s="109" t="s">
        <v>13</v>
      </c>
      <c r="D28" s="44">
        <f>IF(B27="",0,D$14)</f>
        <v>0</v>
      </c>
      <c r="E28" s="45"/>
      <c r="F28" s="35" t="str">
        <f t="shared" ref="F28" si="66">IF($B27="","",(D28-(E28+G28+H28)))</f>
        <v/>
      </c>
      <c r="G28" s="45"/>
      <c r="H28" s="45"/>
      <c r="I28" s="80" t="str">
        <f t="shared" ref="I28" si="67">IF(B27="","",IF((D28-E28)=0,0,ROUNDDOWN(((F28/D28)*100),3)))</f>
        <v/>
      </c>
      <c r="J28" s="94" t="str">
        <f>'１か月目'!J28</f>
        <v/>
      </c>
      <c r="K28" s="33" t="str">
        <f>IF($B27="","",'20か月目'!K28+(E28+G28+H28))</f>
        <v/>
      </c>
      <c r="L28" s="33" t="str">
        <f>IF($B27="","",'20か月目'!L28-D28)</f>
        <v/>
      </c>
      <c r="M28" s="87" t="str">
        <f t="shared" ref="M28" si="68">IF(B27="","",IF((J28-K28)=0,0,ROUNDDOWN((((O28-K28)/J28)*100),3)))</f>
        <v/>
      </c>
      <c r="N28" s="117"/>
      <c r="O28" s="94">
        <f>'20か月目'!O28+D28</f>
        <v>0</v>
      </c>
      <c r="P28" s="33" t="str">
        <f>IF($B27="","",'20か月目'!P28+E28)</f>
        <v/>
      </c>
      <c r="Q28" s="77" t="str">
        <f t="shared" ref="Q28" si="69">IF(B27="","",IF(O28-(K28-P28)=0,0,ROUNDDOWN(((O28-K28)/(O28-P28)*100),3)))</f>
        <v/>
      </c>
      <c r="R28" s="139"/>
      <c r="S28" s="121"/>
      <c r="T28" s="122"/>
      <c r="U28" s="123"/>
    </row>
    <row r="29" spans="1:21" ht="9.9499999999999993" customHeight="1" x14ac:dyDescent="0.15">
      <c r="A29" s="142">
        <v>9</v>
      </c>
      <c r="B29" s="177" t="str">
        <f>IF('１か月目'!B29=0,"",'１か月目'!B29)</f>
        <v/>
      </c>
      <c r="C29" s="108" t="s">
        <v>12</v>
      </c>
      <c r="D29" s="46">
        <f>IF(B29="",0,D$13)</f>
        <v>0</v>
      </c>
      <c r="E29" s="47"/>
      <c r="F29" s="36" t="str">
        <f t="shared" ref="F29" si="70">IF($B29="","",(D29-(E29+G29+H29)))</f>
        <v/>
      </c>
      <c r="G29" s="47"/>
      <c r="H29" s="47"/>
      <c r="I29" s="81" t="str">
        <f t="shared" ref="I29" si="71">IF(B29="","",IF((D29-E29)=0,0,ROUNDDOWN(((F29/D29)*100),3)))</f>
        <v/>
      </c>
      <c r="J29" s="95" t="str">
        <f>'１か月目'!J29</f>
        <v/>
      </c>
      <c r="K29" s="32" t="str">
        <f>IF($B29="","",'20か月目'!K29+(E29+G29+H29))</f>
        <v/>
      </c>
      <c r="L29" s="32" t="str">
        <f>IF($B29="","",'20か月目'!L29-D29)</f>
        <v/>
      </c>
      <c r="M29" s="88" t="str">
        <f t="shared" ref="M29" si="72">IF(B29="","",IF((J29-K29)=0,0,ROUNDDOWN((((O29-K29)/J29)*100),3)))</f>
        <v/>
      </c>
      <c r="N29" s="116" t="str">
        <f t="shared" ref="N29" si="73">IF(B29="","",IF(AND(M29&gt;=80,M30&gt;=80),"可","不可"))</f>
        <v/>
      </c>
      <c r="O29" s="95">
        <f>'20か月目'!O29+D29</f>
        <v>0</v>
      </c>
      <c r="P29" s="32" t="str">
        <f>IF($B29="","",'20か月目'!P29+E29)</f>
        <v/>
      </c>
      <c r="Q29" s="76" t="str">
        <f t="shared" ref="Q29" si="74">IF(B29="","",IF(O29-(K29-P29)=0,0,ROUNDDOWN(((O29-K29)/(O29-P29)*100),3)))</f>
        <v/>
      </c>
      <c r="R29" s="138" t="str">
        <f t="shared" ref="R29" si="75">IF(B29="","",IF(Q29+Q30=0,0,ROUNDDOWN((((O29-K29)+(O30-K30))/((O29-P29)+(O30-P30))*100),3)))</f>
        <v/>
      </c>
      <c r="S29" s="118"/>
      <c r="T29" s="119"/>
      <c r="U29" s="120"/>
    </row>
    <row r="30" spans="1:21" ht="9.9499999999999993" customHeight="1" x14ac:dyDescent="0.15">
      <c r="A30" s="143"/>
      <c r="B30" s="178"/>
      <c r="C30" s="18" t="s">
        <v>13</v>
      </c>
      <c r="D30" s="48">
        <f>IF(B29="",0,D$14)</f>
        <v>0</v>
      </c>
      <c r="E30" s="41"/>
      <c r="F30" s="33" t="str">
        <f t="shared" ref="F30" si="76">IF($B29="","",(D30-(E30+G30+H30)))</f>
        <v/>
      </c>
      <c r="G30" s="41"/>
      <c r="H30" s="41"/>
      <c r="I30" s="77" t="str">
        <f t="shared" ref="I30" si="77">IF(B29="","",IF((D30-E30)=0,0,ROUNDDOWN(((F30/D30)*100),3)))</f>
        <v/>
      </c>
      <c r="J30" s="94" t="str">
        <f>'１か月目'!J30</f>
        <v/>
      </c>
      <c r="K30" s="33" t="str">
        <f>IF($B29="","",'20か月目'!K30+(E30+G30+H30))</f>
        <v/>
      </c>
      <c r="L30" s="33" t="str">
        <f>IF($B29="","",'20か月目'!L30-D30)</f>
        <v/>
      </c>
      <c r="M30" s="86" t="str">
        <f t="shared" ref="M30" si="78">IF(B29="","",IF((J30-K30)=0,0,ROUNDDOWN((((O30-K30)/J30)*100),3)))</f>
        <v/>
      </c>
      <c r="N30" s="117"/>
      <c r="O30" s="94">
        <f>'20か月目'!O30+D30</f>
        <v>0</v>
      </c>
      <c r="P30" s="33" t="str">
        <f>IF($B29="","",'20か月目'!P30+E30)</f>
        <v/>
      </c>
      <c r="Q30" s="77" t="str">
        <f t="shared" ref="Q30" si="79">IF(B29="","",IF(O30-(K30-P30)=0,0,ROUNDDOWN(((O30-K30)/(O30-P30)*100),3)))</f>
        <v/>
      </c>
      <c r="R30" s="139"/>
      <c r="S30" s="121"/>
      <c r="T30" s="122"/>
      <c r="U30" s="123"/>
    </row>
    <row r="31" spans="1:21" ht="9.9499999999999993" customHeight="1" x14ac:dyDescent="0.15">
      <c r="A31" s="142">
        <v>10</v>
      </c>
      <c r="B31" s="177" t="str">
        <f>IF('１か月目'!B31=0,"",'１か月目'!B31)</f>
        <v/>
      </c>
      <c r="C31" s="20" t="s">
        <v>12</v>
      </c>
      <c r="D31" s="42">
        <f>IF(B31="",0,D$13)</f>
        <v>0</v>
      </c>
      <c r="E31" s="43"/>
      <c r="F31" s="34" t="str">
        <f t="shared" ref="F31" si="80">IF($B31="","",(D31-(E31+G31+H31)))</f>
        <v/>
      </c>
      <c r="G31" s="43"/>
      <c r="H31" s="43"/>
      <c r="I31" s="79" t="str">
        <f t="shared" ref="I31" si="81">IF(B31="","",IF((D31-E31)=0,0,ROUNDDOWN(((F31/D31)*100),3)))</f>
        <v/>
      </c>
      <c r="J31" s="95" t="str">
        <f>'１か月目'!J31</f>
        <v/>
      </c>
      <c r="K31" s="32" t="str">
        <f>IF($B31="","",'20か月目'!K31+(E31+G31+H31))</f>
        <v/>
      </c>
      <c r="L31" s="32" t="str">
        <f>IF($B31="","",'20か月目'!L31-D31)</f>
        <v/>
      </c>
      <c r="M31" s="85" t="str">
        <f t="shared" ref="M31" si="82">IF(B31="","",IF((J31-K31)=0,0,ROUNDDOWN((((O31-K31)/J31)*100),3)))</f>
        <v/>
      </c>
      <c r="N31" s="116" t="str">
        <f t="shared" ref="N31" si="83">IF(B31="","",IF(AND(M31&gt;=80,M32&gt;=80),"可","不可"))</f>
        <v/>
      </c>
      <c r="O31" s="95">
        <f>'20か月目'!O31+D31</f>
        <v>0</v>
      </c>
      <c r="P31" s="32" t="str">
        <f>IF($B31="","",'20か月目'!P31+E31)</f>
        <v/>
      </c>
      <c r="Q31" s="76" t="str">
        <f t="shared" ref="Q31" si="84">IF(B31="","",IF(O31-(K31-P31)=0,0,ROUNDDOWN(((O31-K31)/(O31-P31)*100),3)))</f>
        <v/>
      </c>
      <c r="R31" s="138" t="str">
        <f t="shared" ref="R31" si="85">IF(B31="","",IF(Q31+Q32=0,0,ROUNDDOWN((((O31-K31)+(O32-K32))/((O31-P31)+(O32-P32))*100),3)))</f>
        <v/>
      </c>
      <c r="S31" s="118"/>
      <c r="T31" s="119"/>
      <c r="U31" s="120"/>
    </row>
    <row r="32" spans="1:21" ht="9.9499999999999993" customHeight="1" x14ac:dyDescent="0.15">
      <c r="A32" s="143"/>
      <c r="B32" s="178"/>
      <c r="C32" s="109" t="s">
        <v>13</v>
      </c>
      <c r="D32" s="44">
        <f>IF(B31="",0,D$14)</f>
        <v>0</v>
      </c>
      <c r="E32" s="45"/>
      <c r="F32" s="35" t="str">
        <f t="shared" ref="F32" si="86">IF($B31="","",(D32-(E32+G32+H32)))</f>
        <v/>
      </c>
      <c r="G32" s="45"/>
      <c r="H32" s="45"/>
      <c r="I32" s="80" t="str">
        <f t="shared" ref="I32" si="87">IF(B31="","",IF((D32-E32)=0,0,ROUNDDOWN(((F32/D32)*100),3)))</f>
        <v/>
      </c>
      <c r="J32" s="94" t="str">
        <f>'１か月目'!J32</f>
        <v/>
      </c>
      <c r="K32" s="33" t="str">
        <f>IF($B31="","",'20か月目'!K32+(E32+G32+H32))</f>
        <v/>
      </c>
      <c r="L32" s="33" t="str">
        <f>IF($B31="","",'20か月目'!L32-D32)</f>
        <v/>
      </c>
      <c r="M32" s="87" t="str">
        <f t="shared" ref="M32" si="88">IF(B31="","",IF((J32-K32)=0,0,ROUNDDOWN((((O32-K32)/J32)*100),3)))</f>
        <v/>
      </c>
      <c r="N32" s="117"/>
      <c r="O32" s="94">
        <f>'20か月目'!O32+D32</f>
        <v>0</v>
      </c>
      <c r="P32" s="33" t="str">
        <f>IF($B31="","",'20か月目'!P32+E32)</f>
        <v/>
      </c>
      <c r="Q32" s="77" t="str">
        <f t="shared" ref="Q32" si="89">IF(B31="","",IF(O32-(K32-P32)=0,0,ROUNDDOWN(((O32-K32)/(O32-P32)*100),3)))</f>
        <v/>
      </c>
      <c r="R32" s="139"/>
      <c r="S32" s="121"/>
      <c r="T32" s="122"/>
      <c r="U32" s="123"/>
    </row>
    <row r="33" spans="1:21" ht="9.9499999999999993" customHeight="1" x14ac:dyDescent="0.15">
      <c r="A33" s="142">
        <v>11</v>
      </c>
      <c r="B33" s="177" t="str">
        <f>IF('１か月目'!B33=0,"",'１か月目'!B33)</f>
        <v/>
      </c>
      <c r="C33" s="108" t="s">
        <v>12</v>
      </c>
      <c r="D33" s="46">
        <f>IF(B33="",0,D$13)</f>
        <v>0</v>
      </c>
      <c r="E33" s="47"/>
      <c r="F33" s="36" t="str">
        <f t="shared" ref="F33" si="90">IF($B33="","",(D33-(E33+G33+H33)))</f>
        <v/>
      </c>
      <c r="G33" s="47"/>
      <c r="H33" s="47"/>
      <c r="I33" s="81" t="str">
        <f t="shared" ref="I33" si="91">IF(B33="","",IF((D33-E33)=0,0,ROUNDDOWN(((F33/D33)*100),3)))</f>
        <v/>
      </c>
      <c r="J33" s="95" t="str">
        <f>'１か月目'!J33</f>
        <v/>
      </c>
      <c r="K33" s="32" t="str">
        <f>IF($B33="","",'20か月目'!K33+(E33+G33+H33))</f>
        <v/>
      </c>
      <c r="L33" s="32" t="str">
        <f>IF($B33="","",'20か月目'!L33-D33)</f>
        <v/>
      </c>
      <c r="M33" s="88" t="str">
        <f t="shared" ref="M33" si="92">IF(B33="","",IF((J33-K33)=0,0,ROUNDDOWN((((O33-K33)/J33)*100),3)))</f>
        <v/>
      </c>
      <c r="N33" s="116" t="str">
        <f t="shared" ref="N33" si="93">IF(B33="","",IF(AND(M33&gt;=80,M34&gt;=80),"可","不可"))</f>
        <v/>
      </c>
      <c r="O33" s="95">
        <f>'20か月目'!O33+D33</f>
        <v>0</v>
      </c>
      <c r="P33" s="32" t="str">
        <f>IF($B33="","",'20か月目'!P33+E33)</f>
        <v/>
      </c>
      <c r="Q33" s="76" t="str">
        <f t="shared" ref="Q33" si="94">IF(B33="","",IF(O33-(K33-P33)=0,0,ROUNDDOWN(((O33-K33)/(O33-P33)*100),3)))</f>
        <v/>
      </c>
      <c r="R33" s="138" t="str">
        <f t="shared" ref="R33" si="95">IF(B33="","",IF(Q33+Q34=0,0,ROUNDDOWN((((O33-K33)+(O34-K34))/((O33-P33)+(O34-P34))*100),3)))</f>
        <v/>
      </c>
      <c r="S33" s="118"/>
      <c r="T33" s="119"/>
      <c r="U33" s="120"/>
    </row>
    <row r="34" spans="1:21" ht="9.9499999999999993" customHeight="1" x14ac:dyDescent="0.15">
      <c r="A34" s="143"/>
      <c r="B34" s="178"/>
      <c r="C34" s="18" t="s">
        <v>13</v>
      </c>
      <c r="D34" s="48">
        <f>IF(B33="",0,D$14)</f>
        <v>0</v>
      </c>
      <c r="E34" s="41"/>
      <c r="F34" s="33" t="str">
        <f t="shared" ref="F34" si="96">IF($B33="","",(D34-(E34+G34+H34)))</f>
        <v/>
      </c>
      <c r="G34" s="41"/>
      <c r="H34" s="41"/>
      <c r="I34" s="77" t="str">
        <f t="shared" ref="I34" si="97">IF(B33="","",IF((D34-E34)=0,0,ROUNDDOWN(((F34/D34)*100),3)))</f>
        <v/>
      </c>
      <c r="J34" s="94" t="str">
        <f>'１か月目'!J34</f>
        <v/>
      </c>
      <c r="K34" s="33" t="str">
        <f>IF($B33="","",'20か月目'!K34+(E34+G34+H34))</f>
        <v/>
      </c>
      <c r="L34" s="33" t="str">
        <f>IF($B33="","",'20か月目'!L34-D34)</f>
        <v/>
      </c>
      <c r="M34" s="86" t="str">
        <f t="shared" ref="M34" si="98">IF(B33="","",IF((J34-K34)=0,0,ROUNDDOWN((((O34-K34)/J34)*100),3)))</f>
        <v/>
      </c>
      <c r="N34" s="117"/>
      <c r="O34" s="94">
        <f>'20か月目'!O34+D34</f>
        <v>0</v>
      </c>
      <c r="P34" s="33" t="str">
        <f>IF($B33="","",'20か月目'!P34+E34)</f>
        <v/>
      </c>
      <c r="Q34" s="77" t="str">
        <f t="shared" ref="Q34" si="99">IF(B33="","",IF(O34-(K34-P34)=0,0,ROUNDDOWN(((O34-K34)/(O34-P34)*100),3)))</f>
        <v/>
      </c>
      <c r="R34" s="139"/>
      <c r="S34" s="121"/>
      <c r="T34" s="122"/>
      <c r="U34" s="123"/>
    </row>
    <row r="35" spans="1:21" ht="9.9499999999999993" customHeight="1" x14ac:dyDescent="0.15">
      <c r="A35" s="142">
        <v>12</v>
      </c>
      <c r="B35" s="177" t="str">
        <f>IF('１か月目'!B35=0,"",'１か月目'!B35)</f>
        <v/>
      </c>
      <c r="C35" s="20" t="s">
        <v>12</v>
      </c>
      <c r="D35" s="42">
        <f>IF(B35="",0,D$13)</f>
        <v>0</v>
      </c>
      <c r="E35" s="43"/>
      <c r="F35" s="34" t="str">
        <f t="shared" ref="F35" si="100">IF($B35="","",(D35-(E35+G35+H35)))</f>
        <v/>
      </c>
      <c r="G35" s="43"/>
      <c r="H35" s="43"/>
      <c r="I35" s="79" t="str">
        <f t="shared" ref="I35" si="101">IF(B35="","",IF((D35-E35)=0,0,ROUNDDOWN(((F35/D35)*100),3)))</f>
        <v/>
      </c>
      <c r="J35" s="95" t="str">
        <f>'１か月目'!J35</f>
        <v/>
      </c>
      <c r="K35" s="32" t="str">
        <f>IF($B35="","",'20か月目'!K35+(E35+G35+H35))</f>
        <v/>
      </c>
      <c r="L35" s="32" t="str">
        <f>IF($B35="","",'20か月目'!L35-D35)</f>
        <v/>
      </c>
      <c r="M35" s="85" t="str">
        <f t="shared" ref="M35" si="102">IF(B35="","",IF((J35-K35)=0,0,ROUNDDOWN((((O35-K35)/J35)*100),3)))</f>
        <v/>
      </c>
      <c r="N35" s="116" t="str">
        <f t="shared" ref="N35" si="103">IF(B35="","",IF(AND(M35&gt;=80,M36&gt;=80),"可","不可"))</f>
        <v/>
      </c>
      <c r="O35" s="95">
        <f>'20か月目'!O35+D35</f>
        <v>0</v>
      </c>
      <c r="P35" s="32" t="str">
        <f>IF($B35="","",'20か月目'!P35+E35)</f>
        <v/>
      </c>
      <c r="Q35" s="76" t="str">
        <f t="shared" ref="Q35" si="104">IF(B35="","",IF(O35-(K35-P35)=0,0,ROUNDDOWN(((O35-K35)/(O35-P35)*100),3)))</f>
        <v/>
      </c>
      <c r="R35" s="138" t="str">
        <f t="shared" ref="R35" si="105">IF(B35="","",IF(Q35+Q36=0,0,ROUNDDOWN((((O35-K35)+(O36-K36))/((O35-P35)+(O36-P36))*100),3)))</f>
        <v/>
      </c>
      <c r="S35" s="118"/>
      <c r="T35" s="119"/>
      <c r="U35" s="120"/>
    </row>
    <row r="36" spans="1:21" ht="9.9499999999999993" customHeight="1" x14ac:dyDescent="0.15">
      <c r="A36" s="143"/>
      <c r="B36" s="178"/>
      <c r="C36" s="109" t="s">
        <v>13</v>
      </c>
      <c r="D36" s="44">
        <f>IF(B35="",0,D$14)</f>
        <v>0</v>
      </c>
      <c r="E36" s="45"/>
      <c r="F36" s="35" t="str">
        <f t="shared" ref="F36" si="106">IF($B35="","",(D36-(E36+G36+H36)))</f>
        <v/>
      </c>
      <c r="G36" s="45"/>
      <c r="H36" s="45"/>
      <c r="I36" s="80" t="str">
        <f t="shared" ref="I36" si="107">IF(B35="","",IF((D36-E36)=0,0,ROUNDDOWN(((F36/D36)*100),3)))</f>
        <v/>
      </c>
      <c r="J36" s="94" t="str">
        <f>'１か月目'!J36</f>
        <v/>
      </c>
      <c r="K36" s="33" t="str">
        <f>IF($B35="","",'20か月目'!K36+(E36+G36+H36))</f>
        <v/>
      </c>
      <c r="L36" s="33" t="str">
        <f>IF($B35="","",'20か月目'!L36-D36)</f>
        <v/>
      </c>
      <c r="M36" s="87" t="str">
        <f t="shared" ref="M36" si="108">IF(B35="","",IF((J36-K36)=0,0,ROUNDDOWN((((O36-K36)/J36)*100),3)))</f>
        <v/>
      </c>
      <c r="N36" s="117"/>
      <c r="O36" s="94">
        <f>'20か月目'!O36+D36</f>
        <v>0</v>
      </c>
      <c r="P36" s="33" t="str">
        <f>IF($B35="","",'20か月目'!P36+E36)</f>
        <v/>
      </c>
      <c r="Q36" s="77" t="str">
        <f t="shared" ref="Q36" si="109">IF(B35="","",IF(O36-(K36-P36)=0,0,ROUNDDOWN(((O36-K36)/(O36-P36)*100),3)))</f>
        <v/>
      </c>
      <c r="R36" s="139"/>
      <c r="S36" s="121"/>
      <c r="T36" s="122"/>
      <c r="U36" s="123"/>
    </row>
    <row r="37" spans="1:21" ht="9.9499999999999993" customHeight="1" x14ac:dyDescent="0.15">
      <c r="A37" s="142">
        <v>13</v>
      </c>
      <c r="B37" s="177" t="str">
        <f>IF('１か月目'!B37=0,"",'１か月目'!B37)</f>
        <v/>
      </c>
      <c r="C37" s="108" t="s">
        <v>12</v>
      </c>
      <c r="D37" s="46">
        <f>IF(B37="",0,D$13)</f>
        <v>0</v>
      </c>
      <c r="E37" s="47"/>
      <c r="F37" s="36" t="str">
        <f t="shared" ref="F37" si="110">IF($B37="","",(D37-(E37+G37+H37)))</f>
        <v/>
      </c>
      <c r="G37" s="47"/>
      <c r="H37" s="47"/>
      <c r="I37" s="81" t="str">
        <f t="shared" ref="I37" si="111">IF(B37="","",IF((D37-E37)=0,0,ROUNDDOWN(((F37/D37)*100),3)))</f>
        <v/>
      </c>
      <c r="J37" s="95" t="str">
        <f>'１か月目'!J37</f>
        <v/>
      </c>
      <c r="K37" s="32" t="str">
        <f>IF($B37="","",'20か月目'!K37+(E37+G37+H37))</f>
        <v/>
      </c>
      <c r="L37" s="32" t="str">
        <f>IF($B37="","",'20か月目'!L37-D37)</f>
        <v/>
      </c>
      <c r="M37" s="88" t="str">
        <f t="shared" ref="M37" si="112">IF(B37="","",IF((J37-K37)=0,0,ROUNDDOWN((((O37-K37)/J37)*100),3)))</f>
        <v/>
      </c>
      <c r="N37" s="116" t="str">
        <f t="shared" ref="N37" si="113">IF(B37="","",IF(AND(M37&gt;=80,M38&gt;=80),"可","不可"))</f>
        <v/>
      </c>
      <c r="O37" s="95">
        <f>'20か月目'!O37+D37</f>
        <v>0</v>
      </c>
      <c r="P37" s="32" t="str">
        <f>IF($B37="","",'20か月目'!P37+E37)</f>
        <v/>
      </c>
      <c r="Q37" s="76" t="str">
        <f t="shared" ref="Q37" si="114">IF(B37="","",IF(O37-(K37-P37)=0,0,ROUNDDOWN(((O37-K37)/(O37-P37)*100),3)))</f>
        <v/>
      </c>
      <c r="R37" s="138" t="str">
        <f t="shared" ref="R37" si="115">IF(B37="","",IF(Q37+Q38=0,0,ROUNDDOWN((((O37-K37)+(O38-K38))/((O37-P37)+(O38-P38))*100),3)))</f>
        <v/>
      </c>
      <c r="S37" s="118"/>
      <c r="T37" s="119"/>
      <c r="U37" s="120"/>
    </row>
    <row r="38" spans="1:21" ht="9.9499999999999993" customHeight="1" x14ac:dyDescent="0.15">
      <c r="A38" s="143"/>
      <c r="B38" s="178"/>
      <c r="C38" s="18" t="s">
        <v>13</v>
      </c>
      <c r="D38" s="48">
        <f>IF(B37="",0,D$14)</f>
        <v>0</v>
      </c>
      <c r="E38" s="41"/>
      <c r="F38" s="33" t="str">
        <f t="shared" ref="F38" si="116">IF($B37="","",(D38-(E38+G38+H38)))</f>
        <v/>
      </c>
      <c r="G38" s="41"/>
      <c r="H38" s="41"/>
      <c r="I38" s="77" t="str">
        <f t="shared" ref="I38" si="117">IF(B37="","",IF((D38-E38)=0,0,ROUNDDOWN(((F38/D38)*100),3)))</f>
        <v/>
      </c>
      <c r="J38" s="94" t="str">
        <f>'１か月目'!J38</f>
        <v/>
      </c>
      <c r="K38" s="33" t="str">
        <f>IF($B37="","",'20か月目'!K38+(E38+G38+H38))</f>
        <v/>
      </c>
      <c r="L38" s="33" t="str">
        <f>IF($B37="","",'20か月目'!L38-D38)</f>
        <v/>
      </c>
      <c r="M38" s="86" t="str">
        <f t="shared" ref="M38" si="118">IF(B37="","",IF((J38-K38)=0,0,ROUNDDOWN((((O38-K38)/J38)*100),3)))</f>
        <v/>
      </c>
      <c r="N38" s="117"/>
      <c r="O38" s="94">
        <f>'20か月目'!O38+D38</f>
        <v>0</v>
      </c>
      <c r="P38" s="33" t="str">
        <f>IF($B37="","",'20か月目'!P38+E38)</f>
        <v/>
      </c>
      <c r="Q38" s="77" t="str">
        <f t="shared" ref="Q38" si="119">IF(B37="","",IF(O38-(K38-P38)=0,0,ROUNDDOWN(((O38-K38)/(O38-P38)*100),3)))</f>
        <v/>
      </c>
      <c r="R38" s="139"/>
      <c r="S38" s="121"/>
      <c r="T38" s="122"/>
      <c r="U38" s="123"/>
    </row>
    <row r="39" spans="1:21" ht="9.9499999999999993" customHeight="1" x14ac:dyDescent="0.15">
      <c r="A39" s="142">
        <v>14</v>
      </c>
      <c r="B39" s="177" t="str">
        <f>IF('１か月目'!B39=0,"",'１か月目'!B39)</f>
        <v/>
      </c>
      <c r="C39" s="20" t="s">
        <v>12</v>
      </c>
      <c r="D39" s="42">
        <f>IF(B39="",0,D$13)</f>
        <v>0</v>
      </c>
      <c r="E39" s="43"/>
      <c r="F39" s="34" t="str">
        <f t="shared" ref="F39" si="120">IF($B39="","",(D39-(E39+G39+H39)))</f>
        <v/>
      </c>
      <c r="G39" s="43"/>
      <c r="H39" s="43"/>
      <c r="I39" s="79" t="str">
        <f t="shared" ref="I39" si="121">IF(B39="","",IF((D39-E39)=0,0,ROUNDDOWN(((F39/D39)*100),3)))</f>
        <v/>
      </c>
      <c r="J39" s="95" t="str">
        <f>'１か月目'!J39</f>
        <v/>
      </c>
      <c r="K39" s="32" t="str">
        <f>IF($B39="","",'20か月目'!K39+(E39+G39+H39))</f>
        <v/>
      </c>
      <c r="L39" s="32" t="str">
        <f>IF($B39="","",'20か月目'!L39-D39)</f>
        <v/>
      </c>
      <c r="M39" s="85" t="str">
        <f t="shared" ref="M39" si="122">IF(B39="","",IF((J39-K39)=0,0,ROUNDDOWN((((O39-K39)/J39)*100),3)))</f>
        <v/>
      </c>
      <c r="N39" s="116" t="str">
        <f t="shared" ref="N39" si="123">IF(B39="","",IF(AND(M39&gt;=80,M40&gt;=80),"可","不可"))</f>
        <v/>
      </c>
      <c r="O39" s="95">
        <f>'20か月目'!O39+D39</f>
        <v>0</v>
      </c>
      <c r="P39" s="32" t="str">
        <f>IF($B39="","",'20か月目'!P39+E39)</f>
        <v/>
      </c>
      <c r="Q39" s="76" t="str">
        <f t="shared" ref="Q39" si="124">IF(B39="","",IF(O39-(K39-P39)=0,0,ROUNDDOWN(((O39-K39)/(O39-P39)*100),3)))</f>
        <v/>
      </c>
      <c r="R39" s="138" t="str">
        <f t="shared" ref="R39" si="125">IF(B39="","",IF(Q39+Q40=0,0,ROUNDDOWN((((O39-K39)+(O40-K40))/((O39-P39)+(O40-P40))*100),3)))</f>
        <v/>
      </c>
      <c r="S39" s="118"/>
      <c r="T39" s="119"/>
      <c r="U39" s="120"/>
    </row>
    <row r="40" spans="1:21" ht="9.9499999999999993" customHeight="1" x14ac:dyDescent="0.15">
      <c r="A40" s="143"/>
      <c r="B40" s="178"/>
      <c r="C40" s="109" t="s">
        <v>13</v>
      </c>
      <c r="D40" s="44">
        <f>IF(B39="",0,D$14)</f>
        <v>0</v>
      </c>
      <c r="E40" s="45"/>
      <c r="F40" s="35" t="str">
        <f t="shared" ref="F40" si="126">IF($B39="","",(D40-(E40+G40+H40)))</f>
        <v/>
      </c>
      <c r="G40" s="45"/>
      <c r="H40" s="45"/>
      <c r="I40" s="80" t="str">
        <f t="shared" ref="I40" si="127">IF(B39="","",IF((D40-E40)=0,0,ROUNDDOWN(((F40/D40)*100),3)))</f>
        <v/>
      </c>
      <c r="J40" s="94" t="str">
        <f>'１か月目'!J40</f>
        <v/>
      </c>
      <c r="K40" s="33" t="str">
        <f>IF($B39="","",'20か月目'!K40+(E40+G40+H40))</f>
        <v/>
      </c>
      <c r="L40" s="33" t="str">
        <f>IF($B39="","",'20か月目'!L40-D40)</f>
        <v/>
      </c>
      <c r="M40" s="87" t="str">
        <f t="shared" ref="M40" si="128">IF(B39="","",IF((J40-K40)=0,0,ROUNDDOWN((((O40-K40)/J40)*100),3)))</f>
        <v/>
      </c>
      <c r="N40" s="117"/>
      <c r="O40" s="94">
        <f>'20か月目'!O40+D40</f>
        <v>0</v>
      </c>
      <c r="P40" s="33" t="str">
        <f>IF($B39="","",'20か月目'!P40+E40)</f>
        <v/>
      </c>
      <c r="Q40" s="77" t="str">
        <f t="shared" ref="Q40" si="129">IF(B39="","",IF(O40-(K40-P40)=0,0,ROUNDDOWN(((O40-K40)/(O40-P40)*100),3)))</f>
        <v/>
      </c>
      <c r="R40" s="139"/>
      <c r="S40" s="121"/>
      <c r="T40" s="122"/>
      <c r="U40" s="123"/>
    </row>
    <row r="41" spans="1:21" ht="9.9499999999999993" customHeight="1" x14ac:dyDescent="0.15">
      <c r="A41" s="142">
        <v>15</v>
      </c>
      <c r="B41" s="177" t="str">
        <f>IF('１か月目'!B41=0,"",'１か月目'!B41)</f>
        <v/>
      </c>
      <c r="C41" s="20" t="s">
        <v>12</v>
      </c>
      <c r="D41" s="46">
        <f>IF(B41="",0,D$13)</f>
        <v>0</v>
      </c>
      <c r="E41" s="47"/>
      <c r="F41" s="36" t="str">
        <f t="shared" ref="F41" si="130">IF($B41="","",(D41-(E41+G41+H41)))</f>
        <v/>
      </c>
      <c r="G41" s="47"/>
      <c r="H41" s="47"/>
      <c r="I41" s="81" t="str">
        <f t="shared" ref="I41" si="131">IF(B41="","",IF((D41-E41)=0,0,ROUNDDOWN(((F41/D41)*100),3)))</f>
        <v/>
      </c>
      <c r="J41" s="95" t="str">
        <f>'１か月目'!J41</f>
        <v/>
      </c>
      <c r="K41" s="32" t="str">
        <f>IF($B41="","",'20か月目'!K41+(E41+G41+H41))</f>
        <v/>
      </c>
      <c r="L41" s="32" t="str">
        <f>IF($B41="","",'20か月目'!L41-D41)</f>
        <v/>
      </c>
      <c r="M41" s="88" t="str">
        <f t="shared" ref="M41" si="132">IF(B41="","",IF((J41-K41)=0,0,ROUNDDOWN((((O41-K41)/J41)*100),3)))</f>
        <v/>
      </c>
      <c r="N41" s="116" t="str">
        <f t="shared" ref="N41" si="133">IF(B41="","",IF(AND(M41&gt;=80,M42&gt;=80),"可","不可"))</f>
        <v/>
      </c>
      <c r="O41" s="95">
        <f>'20か月目'!O41+D41</f>
        <v>0</v>
      </c>
      <c r="P41" s="32" t="str">
        <f>IF($B41="","",'20か月目'!P41+E41)</f>
        <v/>
      </c>
      <c r="Q41" s="76" t="str">
        <f t="shared" ref="Q41" si="134">IF(B41="","",IF(O41-(K41-P41)=0,0,ROUNDDOWN(((O41-K41)/(O41-P41)*100),3)))</f>
        <v/>
      </c>
      <c r="R41" s="138" t="str">
        <f t="shared" ref="R41" si="135">IF(B41="","",IF(Q41+Q42=0,0,ROUNDDOWN((((O41-K41)+(O42-K42))/((O41-P41)+(O42-P42))*100),3)))</f>
        <v/>
      </c>
      <c r="S41" s="118"/>
      <c r="T41" s="119"/>
      <c r="U41" s="120"/>
    </row>
    <row r="42" spans="1:21" ht="9.9499999999999993" customHeight="1" x14ac:dyDescent="0.15">
      <c r="A42" s="143"/>
      <c r="B42" s="178"/>
      <c r="C42" s="109" t="s">
        <v>13</v>
      </c>
      <c r="D42" s="48">
        <f>IF(B41="",0,D$14)</f>
        <v>0</v>
      </c>
      <c r="E42" s="41"/>
      <c r="F42" s="33" t="str">
        <f t="shared" ref="F42" si="136">IF($B41="","",(D42-(E42+G42+H42)))</f>
        <v/>
      </c>
      <c r="G42" s="41"/>
      <c r="H42" s="41"/>
      <c r="I42" s="77" t="str">
        <f t="shared" ref="I42" si="137">IF(B41="","",IF((D42-E42)=0,0,ROUNDDOWN(((F42/D42)*100),3)))</f>
        <v/>
      </c>
      <c r="J42" s="94" t="str">
        <f>'１か月目'!J42</f>
        <v/>
      </c>
      <c r="K42" s="33" t="str">
        <f>IF($B41="","",'20か月目'!K42+(E42+G42+H42))</f>
        <v/>
      </c>
      <c r="L42" s="33" t="str">
        <f>IF($B41="","",'20か月目'!L42-D42)</f>
        <v/>
      </c>
      <c r="M42" s="86" t="str">
        <f t="shared" ref="M42" si="138">IF(B41="","",IF((J42-K42)=0,0,ROUNDDOWN((((O42-K42)/J42)*100),3)))</f>
        <v/>
      </c>
      <c r="N42" s="117"/>
      <c r="O42" s="94">
        <f>'20か月目'!O42+D42</f>
        <v>0</v>
      </c>
      <c r="P42" s="33" t="str">
        <f>IF($B41="","",'20か月目'!P42+E42)</f>
        <v/>
      </c>
      <c r="Q42" s="77" t="str">
        <f t="shared" ref="Q42" si="139">IF(B41="","",IF(O42-(K42-P42)=0,0,ROUNDDOWN(((O42-K42)/(O42-P42)*100),3)))</f>
        <v/>
      </c>
      <c r="R42" s="139"/>
      <c r="S42" s="121"/>
      <c r="T42" s="122"/>
      <c r="U42" s="123"/>
    </row>
    <row r="43" spans="1:21" ht="9.9499999999999993" customHeight="1" x14ac:dyDescent="0.15">
      <c r="A43" s="142">
        <v>16</v>
      </c>
      <c r="B43" s="184" t="str">
        <f>IF('１か月目'!B43=0,"",'１か月目'!B43)</f>
        <v/>
      </c>
      <c r="C43" s="21" t="s">
        <v>12</v>
      </c>
      <c r="D43" s="49">
        <f>IF(B43="",0,D$13)</f>
        <v>0</v>
      </c>
      <c r="E43" s="50"/>
      <c r="F43" s="37" t="str">
        <f t="shared" ref="F43" si="140">IF($B43="","",(D43-(E43+G43+H43)))</f>
        <v/>
      </c>
      <c r="G43" s="50"/>
      <c r="H43" s="50"/>
      <c r="I43" s="82" t="str">
        <f t="shared" ref="I43" si="141">IF(B43="","",IF((D43-E43)=0,0,ROUNDDOWN(((F43/D43)*100),3)))</f>
        <v/>
      </c>
      <c r="J43" s="95" t="str">
        <f>'１か月目'!J43</f>
        <v/>
      </c>
      <c r="K43" s="32" t="str">
        <f>IF($B43="","",'20か月目'!K43+(E43+G43+H43))</f>
        <v/>
      </c>
      <c r="L43" s="32" t="str">
        <f>IF($B43="","",'20か月目'!L43-D43)</f>
        <v/>
      </c>
      <c r="M43" s="89" t="str">
        <f t="shared" ref="M43" si="142">IF(B43="","",IF((J43-K43)=0,0,ROUNDDOWN((((O43-K43)/J43)*100),3)))</f>
        <v/>
      </c>
      <c r="N43" s="163" t="str">
        <f t="shared" ref="N43" si="143">IF(B43="","",IF(AND(M43&gt;=80,M44&gt;=80),"可","不可"))</f>
        <v/>
      </c>
      <c r="O43" s="95">
        <f>'20か月目'!O43+D43</f>
        <v>0</v>
      </c>
      <c r="P43" s="32" t="str">
        <f>IF($B43="","",'20か月目'!P43+E43)</f>
        <v/>
      </c>
      <c r="Q43" s="76" t="str">
        <f t="shared" ref="Q43" si="144">IF(B43="","",IF(O43-(K43-P43)=0,0,ROUNDDOWN(((O43-K43)/(O43-P43)*100),3)))</f>
        <v/>
      </c>
      <c r="R43" s="138" t="str">
        <f t="shared" ref="R43" si="145">IF(B43="","",IF(Q43+Q44=0,0,ROUNDDOWN((((O43-K43)+(O44-K44))/((O43-P43)+(O44-P44))*100),3)))</f>
        <v/>
      </c>
      <c r="S43" s="164"/>
      <c r="T43" s="165"/>
      <c r="U43" s="166"/>
    </row>
    <row r="44" spans="1:21" ht="9.9499999999999993" customHeight="1" x14ac:dyDescent="0.15">
      <c r="A44" s="143"/>
      <c r="B44" s="178"/>
      <c r="C44" s="109" t="s">
        <v>13</v>
      </c>
      <c r="D44" s="44">
        <f>IF(B43="",0,D$14)</f>
        <v>0</v>
      </c>
      <c r="E44" s="45"/>
      <c r="F44" s="35" t="str">
        <f t="shared" ref="F44" si="146">IF($B43="","",(D44-(E44+G44+H44)))</f>
        <v/>
      </c>
      <c r="G44" s="45"/>
      <c r="H44" s="45"/>
      <c r="I44" s="80" t="str">
        <f t="shared" ref="I44" si="147">IF(B43="","",IF((D44-E44)=0,0,ROUNDDOWN(((F44/D44)*100),3)))</f>
        <v/>
      </c>
      <c r="J44" s="94" t="str">
        <f>'１か月目'!J44</f>
        <v/>
      </c>
      <c r="K44" s="33" t="str">
        <f>IF($B43="","",'20か月目'!K44+(E44+G44+H44))</f>
        <v/>
      </c>
      <c r="L44" s="33" t="str">
        <f>IF($B43="","",'20か月目'!L44-D44)</f>
        <v/>
      </c>
      <c r="M44" s="87" t="str">
        <f t="shared" ref="M44" si="148">IF(B43="","",IF((J44-K44)=0,0,ROUNDDOWN((((O44-K44)/J44)*100),3)))</f>
        <v/>
      </c>
      <c r="N44" s="117"/>
      <c r="O44" s="94">
        <f>'20か月目'!O44+D44</f>
        <v>0</v>
      </c>
      <c r="P44" s="33" t="str">
        <f>IF($B43="","",'20か月目'!P44+E44)</f>
        <v/>
      </c>
      <c r="Q44" s="77" t="str">
        <f t="shared" ref="Q44" si="149">IF(B43="","",IF(O44-(K44-P44)=0,0,ROUNDDOWN(((O44-K44)/(O44-P44)*100),3)))</f>
        <v/>
      </c>
      <c r="R44" s="139"/>
      <c r="S44" s="121"/>
      <c r="T44" s="122"/>
      <c r="U44" s="123"/>
    </row>
    <row r="45" spans="1:21" ht="9.9499999999999993" customHeight="1" x14ac:dyDescent="0.15">
      <c r="A45" s="142">
        <v>17</v>
      </c>
      <c r="B45" s="177" t="str">
        <f>IF('１か月目'!B45=0,"",'１か月目'!B45)</f>
        <v/>
      </c>
      <c r="C45" s="108" t="s">
        <v>12</v>
      </c>
      <c r="D45" s="46">
        <f>IF(B45="",0,D$13)</f>
        <v>0</v>
      </c>
      <c r="E45" s="47"/>
      <c r="F45" s="36" t="str">
        <f t="shared" ref="F45" si="150">IF($B45="","",(D45-(E45+G45+H45)))</f>
        <v/>
      </c>
      <c r="G45" s="47"/>
      <c r="H45" s="47"/>
      <c r="I45" s="81" t="str">
        <f t="shared" ref="I45" si="151">IF(B45="","",IF((D45-E45)=0,0,ROUNDDOWN(((F45/D45)*100),3)))</f>
        <v/>
      </c>
      <c r="J45" s="95" t="str">
        <f>'１か月目'!J45</f>
        <v/>
      </c>
      <c r="K45" s="32" t="str">
        <f>IF($B45="","",'20か月目'!K45+(E45+G45+H45))</f>
        <v/>
      </c>
      <c r="L45" s="32" t="str">
        <f>IF($B45="","",'20か月目'!L45-D45)</f>
        <v/>
      </c>
      <c r="M45" s="88" t="str">
        <f t="shared" ref="M45" si="152">IF(B45="","",IF((J45-K45)=0,0,ROUNDDOWN((((O45-K45)/J45)*100),3)))</f>
        <v/>
      </c>
      <c r="N45" s="116" t="str">
        <f t="shared" ref="N45" si="153">IF(B45="","",IF(AND(M45&gt;=80,M46&gt;=80),"可","不可"))</f>
        <v/>
      </c>
      <c r="O45" s="95">
        <f>'20か月目'!O45+D45</f>
        <v>0</v>
      </c>
      <c r="P45" s="32" t="str">
        <f>IF($B45="","",'20か月目'!P45+E45)</f>
        <v/>
      </c>
      <c r="Q45" s="76" t="str">
        <f t="shared" ref="Q45" si="154">IF(B45="","",IF(O45-(K45-P45)=0,0,ROUNDDOWN(((O45-K45)/(O45-P45)*100),3)))</f>
        <v/>
      </c>
      <c r="R45" s="138" t="str">
        <f t="shared" ref="R45" si="155">IF(B45="","",IF(Q45+Q46=0,0,ROUNDDOWN((((O45-K45)+(O46-K46))/((O45-P45)+(O46-P46))*100),3)))</f>
        <v/>
      </c>
      <c r="S45" s="118"/>
      <c r="T45" s="119"/>
      <c r="U45" s="120"/>
    </row>
    <row r="46" spans="1:21" ht="9.9499999999999993" customHeight="1" x14ac:dyDescent="0.15">
      <c r="A46" s="143"/>
      <c r="B46" s="178"/>
      <c r="C46" s="18" t="s">
        <v>13</v>
      </c>
      <c r="D46" s="48">
        <f>IF(B45="",0,D$14)</f>
        <v>0</v>
      </c>
      <c r="E46" s="41"/>
      <c r="F46" s="33" t="str">
        <f t="shared" ref="F46" si="156">IF($B45="","",(D46-(E46+G46+H46)))</f>
        <v/>
      </c>
      <c r="G46" s="41"/>
      <c r="H46" s="41"/>
      <c r="I46" s="77" t="str">
        <f t="shared" ref="I46" si="157">IF(B45="","",IF((D46-E46)=0,0,ROUNDDOWN(((F46/D46)*100),3)))</f>
        <v/>
      </c>
      <c r="J46" s="94" t="str">
        <f>'１か月目'!J46</f>
        <v/>
      </c>
      <c r="K46" s="33" t="str">
        <f>IF($B45="","",'20か月目'!K46+(E46+G46+H46))</f>
        <v/>
      </c>
      <c r="L46" s="33" t="str">
        <f>IF($B45="","",'20か月目'!L46-D46)</f>
        <v/>
      </c>
      <c r="M46" s="86" t="str">
        <f t="shared" ref="M46" si="158">IF(B45="","",IF((J46-K46)=0,0,ROUNDDOWN((((O46-K46)/J46)*100),3)))</f>
        <v/>
      </c>
      <c r="N46" s="117"/>
      <c r="O46" s="94">
        <f>'20か月目'!O46+D46</f>
        <v>0</v>
      </c>
      <c r="P46" s="33" t="str">
        <f>IF($B45="","",'20か月目'!P46+E46)</f>
        <v/>
      </c>
      <c r="Q46" s="77" t="str">
        <f t="shared" ref="Q46" si="159">IF(B45="","",IF(O46-(K46-P46)=0,0,ROUNDDOWN(((O46-K46)/(O46-P46)*100),3)))</f>
        <v/>
      </c>
      <c r="R46" s="139"/>
      <c r="S46" s="121"/>
      <c r="T46" s="122"/>
      <c r="U46" s="123"/>
    </row>
    <row r="47" spans="1:21" ht="9.9499999999999993" customHeight="1" x14ac:dyDescent="0.15">
      <c r="A47" s="142">
        <v>18</v>
      </c>
      <c r="B47" s="177" t="str">
        <f>IF('１か月目'!B47=0,"",'１か月目'!B47)</f>
        <v/>
      </c>
      <c r="C47" s="20" t="s">
        <v>12</v>
      </c>
      <c r="D47" s="42">
        <f>IF(B47="",0,D$13)</f>
        <v>0</v>
      </c>
      <c r="E47" s="43"/>
      <c r="F47" s="34" t="str">
        <f t="shared" ref="F47" si="160">IF($B47="","",(D47-(E47+G47+H47)))</f>
        <v/>
      </c>
      <c r="G47" s="43"/>
      <c r="H47" s="43"/>
      <c r="I47" s="79" t="str">
        <f t="shared" ref="I47" si="161">IF(B47="","",IF((D47-E47)=0,0,ROUNDDOWN(((F47/D47)*100),3)))</f>
        <v/>
      </c>
      <c r="J47" s="95" t="str">
        <f>'１か月目'!J47</f>
        <v/>
      </c>
      <c r="K47" s="32" t="str">
        <f>IF($B47="","",'20か月目'!K47+(E47+G47+H47))</f>
        <v/>
      </c>
      <c r="L47" s="32" t="str">
        <f>IF($B47="","",'20か月目'!L47-D47)</f>
        <v/>
      </c>
      <c r="M47" s="85" t="str">
        <f t="shared" ref="M47" si="162">IF(B47="","",IF((J47-K47)=0,0,ROUNDDOWN((((O47-K47)/J47)*100),3)))</f>
        <v/>
      </c>
      <c r="N47" s="116" t="str">
        <f t="shared" ref="N47" si="163">IF(B47="","",IF(AND(M47&gt;=80,M48&gt;=80),"可","不可"))</f>
        <v/>
      </c>
      <c r="O47" s="95">
        <f>'20か月目'!O47+D47</f>
        <v>0</v>
      </c>
      <c r="P47" s="32" t="str">
        <f>IF($B47="","",'20か月目'!P47+E47)</f>
        <v/>
      </c>
      <c r="Q47" s="76" t="str">
        <f t="shared" ref="Q47" si="164">IF(B47="","",IF(O47-(K47-P47)=0,0,ROUNDDOWN(((O47-K47)/(O47-P47)*100),3)))</f>
        <v/>
      </c>
      <c r="R47" s="138" t="str">
        <f t="shared" ref="R47" si="165">IF(B47="","",IF(Q47+Q48=0,0,ROUNDDOWN((((O47-K47)+(O48-K48))/((O47-P47)+(O48-P48))*100),3)))</f>
        <v/>
      </c>
      <c r="S47" s="118"/>
      <c r="T47" s="119"/>
      <c r="U47" s="120"/>
    </row>
    <row r="48" spans="1:21" ht="9.9499999999999993" customHeight="1" x14ac:dyDescent="0.15">
      <c r="A48" s="143"/>
      <c r="B48" s="178"/>
      <c r="C48" s="109" t="s">
        <v>13</v>
      </c>
      <c r="D48" s="44">
        <f>IF(B47="",0,D$14)</f>
        <v>0</v>
      </c>
      <c r="E48" s="45"/>
      <c r="F48" s="35" t="str">
        <f t="shared" ref="F48" si="166">IF($B47="","",(D48-(E48+G48+H48)))</f>
        <v/>
      </c>
      <c r="G48" s="45"/>
      <c r="H48" s="45"/>
      <c r="I48" s="80" t="str">
        <f t="shared" ref="I48" si="167">IF(B47="","",IF((D48-E48)=0,0,ROUNDDOWN(((F48/D48)*100),3)))</f>
        <v/>
      </c>
      <c r="J48" s="94" t="str">
        <f>'１か月目'!J48</f>
        <v/>
      </c>
      <c r="K48" s="33" t="str">
        <f>IF($B47="","",'20か月目'!K48+(E48+G48+H48))</f>
        <v/>
      </c>
      <c r="L48" s="33" t="str">
        <f>IF($B47="","",'20か月目'!L48-D48)</f>
        <v/>
      </c>
      <c r="M48" s="87" t="str">
        <f t="shared" ref="M48" si="168">IF(B47="","",IF((J48-K48)=0,0,ROUNDDOWN((((O48-K48)/J48)*100),3)))</f>
        <v/>
      </c>
      <c r="N48" s="117"/>
      <c r="O48" s="94">
        <f>'20か月目'!O48+D48</f>
        <v>0</v>
      </c>
      <c r="P48" s="33" t="str">
        <f>IF($B47="","",'20か月目'!P48+E48)</f>
        <v/>
      </c>
      <c r="Q48" s="77" t="str">
        <f t="shared" ref="Q48" si="169">IF(B47="","",IF(O48-(K48-P48)=0,0,ROUNDDOWN(((O48-K48)/(O48-P48)*100),3)))</f>
        <v/>
      </c>
      <c r="R48" s="139"/>
      <c r="S48" s="121"/>
      <c r="T48" s="122"/>
      <c r="U48" s="123"/>
    </row>
    <row r="49" spans="1:21" ht="9.9499999999999993" customHeight="1" x14ac:dyDescent="0.15">
      <c r="A49" s="142">
        <v>19</v>
      </c>
      <c r="B49" s="177" t="str">
        <f>IF('１か月目'!B49=0,"",'１か月目'!B49)</f>
        <v/>
      </c>
      <c r="C49" s="108" t="s">
        <v>12</v>
      </c>
      <c r="D49" s="46">
        <f>IF(B49="",0,D$13)</f>
        <v>0</v>
      </c>
      <c r="E49" s="47"/>
      <c r="F49" s="36" t="str">
        <f t="shared" ref="F49" si="170">IF($B49="","",(D49-(E49+G49+H49)))</f>
        <v/>
      </c>
      <c r="G49" s="47"/>
      <c r="H49" s="47"/>
      <c r="I49" s="81" t="str">
        <f t="shared" ref="I49" si="171">IF(B49="","",IF((D49-E49)=0,0,ROUNDDOWN(((F49/D49)*100),3)))</f>
        <v/>
      </c>
      <c r="J49" s="95" t="str">
        <f>'１か月目'!J49</f>
        <v/>
      </c>
      <c r="K49" s="32" t="str">
        <f>IF($B49="","",'20か月目'!K49+(E49+G49+H49))</f>
        <v/>
      </c>
      <c r="L49" s="32" t="str">
        <f>IF($B49="","",'20か月目'!L49-D49)</f>
        <v/>
      </c>
      <c r="M49" s="88" t="str">
        <f t="shared" ref="M49" si="172">IF(B49="","",IF((J49-K49)=0,0,ROUNDDOWN((((O49-K49)/J49)*100),3)))</f>
        <v/>
      </c>
      <c r="N49" s="116" t="str">
        <f t="shared" ref="N49" si="173">IF(B49="","",IF(AND(M49&gt;=80,M50&gt;=80),"可","不可"))</f>
        <v/>
      </c>
      <c r="O49" s="95">
        <f>'20か月目'!O49+D49</f>
        <v>0</v>
      </c>
      <c r="P49" s="32" t="str">
        <f>IF($B49="","",'20か月目'!P49+E49)</f>
        <v/>
      </c>
      <c r="Q49" s="76" t="str">
        <f t="shared" ref="Q49" si="174">IF(B49="","",IF(O49-(K49-P49)=0,0,ROUNDDOWN(((O49-K49)/(O49-P49)*100),3)))</f>
        <v/>
      </c>
      <c r="R49" s="138" t="str">
        <f t="shared" ref="R49" si="175">IF(B49="","",IF(Q49+Q50=0,0,ROUNDDOWN((((O49-K49)+(O50-K50))/((O49-P49)+(O50-P50))*100),3)))</f>
        <v/>
      </c>
      <c r="S49" s="118"/>
      <c r="T49" s="119"/>
      <c r="U49" s="120"/>
    </row>
    <row r="50" spans="1:21" ht="9.9499999999999993" customHeight="1" x14ac:dyDescent="0.15">
      <c r="A50" s="143"/>
      <c r="B50" s="178"/>
      <c r="C50" s="18" t="s">
        <v>13</v>
      </c>
      <c r="D50" s="48">
        <f>IF(B49="",0,D$14)</f>
        <v>0</v>
      </c>
      <c r="E50" s="41"/>
      <c r="F50" s="33" t="str">
        <f t="shared" ref="F50" si="176">IF($B49="","",(D50-(E50+G50+H50)))</f>
        <v/>
      </c>
      <c r="G50" s="41"/>
      <c r="H50" s="41"/>
      <c r="I50" s="77" t="str">
        <f t="shared" ref="I50" si="177">IF(B49="","",IF((D50-E50)=0,0,ROUNDDOWN(((F50/D50)*100),3)))</f>
        <v/>
      </c>
      <c r="J50" s="94" t="str">
        <f>'１か月目'!J50</f>
        <v/>
      </c>
      <c r="K50" s="33" t="str">
        <f>IF($B49="","",'20か月目'!K50+(E50+G50+H50))</f>
        <v/>
      </c>
      <c r="L50" s="33" t="str">
        <f>IF($B49="","",'20か月目'!L50-D50)</f>
        <v/>
      </c>
      <c r="M50" s="86" t="str">
        <f t="shared" ref="M50" si="178">IF(B49="","",IF((J50-K50)=0,0,ROUNDDOWN((((O50-K50)/J50)*100),3)))</f>
        <v/>
      </c>
      <c r="N50" s="117"/>
      <c r="O50" s="94">
        <f>'20か月目'!O50+D50</f>
        <v>0</v>
      </c>
      <c r="P50" s="33" t="str">
        <f>IF($B49="","",'20か月目'!P50+E50)</f>
        <v/>
      </c>
      <c r="Q50" s="77" t="str">
        <f t="shared" ref="Q50" si="179">IF(B49="","",IF(O50-(K50-P50)=0,0,ROUNDDOWN(((O50-K50)/(O50-P50)*100),3)))</f>
        <v/>
      </c>
      <c r="R50" s="139"/>
      <c r="S50" s="121"/>
      <c r="T50" s="122"/>
      <c r="U50" s="123"/>
    </row>
    <row r="51" spans="1:21" ht="9.9499999999999993" customHeight="1" x14ac:dyDescent="0.15">
      <c r="A51" s="142">
        <v>20</v>
      </c>
      <c r="B51" s="177" t="str">
        <f>IF('１か月目'!B51=0,"",'１か月目'!B51)</f>
        <v/>
      </c>
      <c r="C51" s="20" t="s">
        <v>12</v>
      </c>
      <c r="D51" s="46">
        <f>IF(B51="",0,D$13)</f>
        <v>0</v>
      </c>
      <c r="E51" s="47"/>
      <c r="F51" s="36" t="str">
        <f t="shared" ref="F51" si="180">IF($B51="","",(D51-(E51+G51+H51)))</f>
        <v/>
      </c>
      <c r="G51" s="47"/>
      <c r="H51" s="47"/>
      <c r="I51" s="81" t="str">
        <f t="shared" ref="I51" si="181">IF(B51="","",IF((D51-E51)=0,0,ROUNDDOWN(((F51/D51)*100),3)))</f>
        <v/>
      </c>
      <c r="J51" s="95" t="str">
        <f>'１か月目'!J51</f>
        <v/>
      </c>
      <c r="K51" s="32" t="str">
        <f>IF($B51="","",'20か月目'!K51+(E51+G51+H51))</f>
        <v/>
      </c>
      <c r="L51" s="32" t="str">
        <f>IF($B51="","",'20か月目'!L51-D51)</f>
        <v/>
      </c>
      <c r="M51" s="88" t="str">
        <f t="shared" ref="M51" si="182">IF(B51="","",IF((J51-K51)=0,0,ROUNDDOWN((((O51-K51)/J51)*100),3)))</f>
        <v/>
      </c>
      <c r="N51" s="116" t="str">
        <f t="shared" ref="N51" si="183">IF(B51="","",IF(AND(M51&gt;=80,M52&gt;=80),"可","不可"))</f>
        <v/>
      </c>
      <c r="O51" s="95">
        <f>'20か月目'!O51+D51</f>
        <v>0</v>
      </c>
      <c r="P51" s="32" t="str">
        <f>IF($B51="","",'20か月目'!P51+E51)</f>
        <v/>
      </c>
      <c r="Q51" s="76" t="str">
        <f t="shared" ref="Q51" si="184">IF(B51="","",IF(O51-(K51-P51)=0,0,ROUNDDOWN(((O51-K51)/(O51-P51)*100),3)))</f>
        <v/>
      </c>
      <c r="R51" s="138" t="str">
        <f t="shared" ref="R51" si="185">IF(B51="","",IF(Q51+Q52=0,0,ROUNDDOWN((((O51-K51)+(O52-K52))/((O51-P51)+(O52-P52))*100),3)))</f>
        <v/>
      </c>
      <c r="S51" s="118"/>
      <c r="T51" s="119"/>
      <c r="U51" s="120"/>
    </row>
    <row r="52" spans="1:21" ht="9.9499999999999993" customHeight="1" x14ac:dyDescent="0.15">
      <c r="A52" s="143"/>
      <c r="B52" s="178"/>
      <c r="C52" s="109" t="s">
        <v>13</v>
      </c>
      <c r="D52" s="48">
        <f>IF(B51="",0,D$14)</f>
        <v>0</v>
      </c>
      <c r="E52" s="19"/>
      <c r="F52" s="33" t="str">
        <f t="shared" ref="F52" si="186">IF($B51="","",(D52-(E52+G52+H52)))</f>
        <v/>
      </c>
      <c r="G52" s="19"/>
      <c r="H52" s="19"/>
      <c r="I52" s="83" t="str">
        <f t="shared" ref="I52" si="187">IF(B51="","",IF((D52-E52)=0,0,ROUNDDOWN(((F52/D52)*100),3)))</f>
        <v/>
      </c>
      <c r="J52" s="94" t="str">
        <f>'１か月目'!J52</f>
        <v/>
      </c>
      <c r="K52" s="33" t="str">
        <f>IF($B51="","",'20か月目'!K52+(E52+G52+H52))</f>
        <v/>
      </c>
      <c r="L52" s="33" t="str">
        <f>IF($B51="","",'20か月目'!L52-D52)</f>
        <v/>
      </c>
      <c r="M52" s="90" t="str">
        <f t="shared" ref="M52" si="188">IF(B51="","",IF((J52-K52)=0,0,ROUNDDOWN((((O52-K52)/J52)*100),3)))</f>
        <v/>
      </c>
      <c r="N52" s="117"/>
      <c r="O52" s="94">
        <f>'20か月目'!O52+D52</f>
        <v>0</v>
      </c>
      <c r="P52" s="33" t="str">
        <f>IF($B51="","",'20か月目'!P52+E52)</f>
        <v/>
      </c>
      <c r="Q52" s="77" t="str">
        <f t="shared" ref="Q52" si="189">IF(B51="","",IF(O52-(K52-P52)=0,0,ROUNDDOWN(((O52-K52)/(O52-P52)*100),3)))</f>
        <v/>
      </c>
      <c r="R52" s="139"/>
      <c r="S52" s="121"/>
      <c r="T52" s="122"/>
      <c r="U52" s="123"/>
    </row>
    <row r="53" spans="1:21" ht="11.1" customHeight="1" x14ac:dyDescent="0.15">
      <c r="A53" s="28" t="s">
        <v>42</v>
      </c>
      <c r="B53" s="28"/>
      <c r="C53" s="29"/>
      <c r="D53" s="29"/>
      <c r="E53" s="29"/>
      <c r="F53" s="29"/>
      <c r="G53" s="29"/>
      <c r="H53" s="29"/>
      <c r="I53" s="29"/>
      <c r="J53" s="29"/>
      <c r="K53" s="29"/>
      <c r="L53" s="29"/>
      <c r="M53" s="29"/>
      <c r="N53" s="29"/>
      <c r="O53" s="29"/>
      <c r="P53" s="29"/>
      <c r="Q53" s="29"/>
      <c r="R53" s="29"/>
      <c r="S53" s="29"/>
      <c r="T53" s="29"/>
      <c r="U53" s="107" t="s">
        <v>14</v>
      </c>
    </row>
    <row r="54" spans="1:21" ht="11.1" customHeight="1" x14ac:dyDescent="0.15">
      <c r="A54" s="28" t="s">
        <v>41</v>
      </c>
      <c r="B54" s="28"/>
      <c r="C54" s="29"/>
      <c r="D54" s="29"/>
      <c r="E54" s="29"/>
      <c r="F54" s="29"/>
      <c r="G54" s="29"/>
      <c r="H54" s="29"/>
      <c r="I54" s="29"/>
      <c r="J54" s="29"/>
      <c r="K54" s="29"/>
      <c r="L54" s="29"/>
      <c r="M54" s="29"/>
      <c r="N54" s="29"/>
      <c r="O54" s="29"/>
      <c r="P54" s="29"/>
      <c r="Q54" s="29"/>
      <c r="R54" s="29"/>
      <c r="S54" s="29"/>
      <c r="T54" s="29"/>
      <c r="U54" s="29"/>
    </row>
    <row r="55" spans="1:21" ht="11.1" customHeight="1" x14ac:dyDescent="0.15">
      <c r="A55" s="28" t="s">
        <v>40</v>
      </c>
      <c r="B55" s="28"/>
      <c r="C55" s="29"/>
      <c r="D55" s="29"/>
      <c r="E55" s="29"/>
      <c r="F55" s="29"/>
      <c r="G55" s="29"/>
      <c r="H55" s="29"/>
      <c r="I55" s="29"/>
      <c r="J55" s="29"/>
      <c r="K55" s="29"/>
      <c r="L55" s="29"/>
      <c r="M55" s="29"/>
      <c r="N55" s="29"/>
      <c r="O55" s="29"/>
      <c r="P55" s="29"/>
      <c r="Q55" s="29"/>
      <c r="R55" s="29"/>
      <c r="S55" s="29"/>
      <c r="T55" s="29"/>
      <c r="U55" s="29"/>
    </row>
    <row r="56" spans="1:21" ht="11.1" customHeight="1" x14ac:dyDescent="0.15">
      <c r="A56" s="28" t="s">
        <v>44</v>
      </c>
    </row>
  </sheetData>
  <sheetProtection sheet="1" selectLockedCells="1"/>
  <mergeCells count="117">
    <mergeCell ref="A1:U2"/>
    <mergeCell ref="D4:J4"/>
    <mergeCell ref="O4:U4"/>
    <mergeCell ref="D5:F5"/>
    <mergeCell ref="H5:J5"/>
    <mergeCell ref="O5:U5"/>
    <mergeCell ref="O10:R10"/>
    <mergeCell ref="S11:U12"/>
    <mergeCell ref="A13:A14"/>
    <mergeCell ref="B13:B14"/>
    <mergeCell ref="N13:N14"/>
    <mergeCell ref="R13:R14"/>
    <mergeCell ref="S13:U14"/>
    <mergeCell ref="D6:F6"/>
    <mergeCell ref="G6:J6"/>
    <mergeCell ref="S7:U7"/>
    <mergeCell ref="A10:A12"/>
    <mergeCell ref="B10:B12"/>
    <mergeCell ref="C10:C12"/>
    <mergeCell ref="D10:I10"/>
    <mergeCell ref="J10:N10"/>
    <mergeCell ref="S10:U10"/>
    <mergeCell ref="A15:A16"/>
    <mergeCell ref="B15:B16"/>
    <mergeCell ref="N15:N16"/>
    <mergeCell ref="R15:R16"/>
    <mergeCell ref="S15:U16"/>
    <mergeCell ref="A17:A18"/>
    <mergeCell ref="B17:B18"/>
    <mergeCell ref="N17:N18"/>
    <mergeCell ref="R17:R18"/>
    <mergeCell ref="S17:U18"/>
    <mergeCell ref="A19:A20"/>
    <mergeCell ref="B19:B20"/>
    <mergeCell ref="N19:N20"/>
    <mergeCell ref="R19:R20"/>
    <mergeCell ref="S19:U20"/>
    <mergeCell ref="A21:A22"/>
    <mergeCell ref="B21:B22"/>
    <mergeCell ref="N21:N22"/>
    <mergeCell ref="R21:R22"/>
    <mergeCell ref="S21:U22"/>
    <mergeCell ref="A23:A24"/>
    <mergeCell ref="B23:B24"/>
    <mergeCell ref="N23:N24"/>
    <mergeCell ref="R23:R24"/>
    <mergeCell ref="S23:U24"/>
    <mergeCell ref="A25:A26"/>
    <mergeCell ref="B25:B26"/>
    <mergeCell ref="N25:N26"/>
    <mergeCell ref="R25:R26"/>
    <mergeCell ref="S25:U26"/>
    <mergeCell ref="A27:A28"/>
    <mergeCell ref="B27:B28"/>
    <mergeCell ref="N27:N28"/>
    <mergeCell ref="R27:R28"/>
    <mergeCell ref="S27:U28"/>
    <mergeCell ref="A29:A30"/>
    <mergeCell ref="B29:B30"/>
    <mergeCell ref="N29:N30"/>
    <mergeCell ref="R29:R30"/>
    <mergeCell ref="S29:U30"/>
    <mergeCell ref="A31:A32"/>
    <mergeCell ref="B31:B32"/>
    <mergeCell ref="N31:N32"/>
    <mergeCell ref="R31:R32"/>
    <mergeCell ref="S31:U32"/>
    <mergeCell ref="A33:A34"/>
    <mergeCell ref="B33:B34"/>
    <mergeCell ref="N33:N34"/>
    <mergeCell ref="R33:R34"/>
    <mergeCell ref="S33:U34"/>
    <mergeCell ref="A35:A36"/>
    <mergeCell ref="B35:B36"/>
    <mergeCell ref="N35:N36"/>
    <mergeCell ref="R35:R36"/>
    <mergeCell ref="S35:U36"/>
    <mergeCell ref="A37:A38"/>
    <mergeCell ref="B37:B38"/>
    <mergeCell ref="N37:N38"/>
    <mergeCell ref="R37:R38"/>
    <mergeCell ref="S37:U38"/>
    <mergeCell ref="A39:A40"/>
    <mergeCell ref="B39:B40"/>
    <mergeCell ref="N39:N40"/>
    <mergeCell ref="R39:R40"/>
    <mergeCell ref="S39:U40"/>
    <mergeCell ref="A41:A42"/>
    <mergeCell ref="B41:B42"/>
    <mergeCell ref="N41:N42"/>
    <mergeCell ref="R41:R42"/>
    <mergeCell ref="S41:U42"/>
    <mergeCell ref="A43:A44"/>
    <mergeCell ref="B43:B44"/>
    <mergeCell ref="N43:N44"/>
    <mergeCell ref="R43:R44"/>
    <mergeCell ref="S43:U44"/>
    <mergeCell ref="A45:A46"/>
    <mergeCell ref="B45:B46"/>
    <mergeCell ref="N45:N46"/>
    <mergeCell ref="R45:R46"/>
    <mergeCell ref="S45:U46"/>
    <mergeCell ref="A51:A52"/>
    <mergeCell ref="B51:B52"/>
    <mergeCell ref="N51:N52"/>
    <mergeCell ref="R51:R52"/>
    <mergeCell ref="S51:U52"/>
    <mergeCell ref="A47:A48"/>
    <mergeCell ref="B47:B48"/>
    <mergeCell ref="N47:N48"/>
    <mergeCell ref="R47:R48"/>
    <mergeCell ref="S47:U48"/>
    <mergeCell ref="A49:A50"/>
    <mergeCell ref="B49:B50"/>
    <mergeCell ref="N49:N50"/>
    <mergeCell ref="R49:R50"/>
    <mergeCell ref="S49:U50"/>
  </mergeCells>
  <phoneticPr fontId="26"/>
  <dataValidations count="1">
    <dataValidation type="whole" imeMode="off" operator="greaterThanOrEqual" allowBlank="1" showInputMessage="1" showErrorMessage="1" error="数字で入力してください" sqref="G13:H52 D13:E52" xr:uid="{FA701563-2DD9-4C66-850D-607B3D2C1FC5}">
      <formula1>0</formula1>
    </dataValidation>
  </dataValidations>
  <printOptions horizontalCentered="1" verticalCentered="1"/>
  <pageMargins left="0.39370078740157483" right="0.39370078740157483" top="0.39370078740157483" bottom="0.39370078740157483" header="0.31496062992125984" footer="0.31496062992125984"/>
  <pageSetup paperSize="9" orientation="landscape" r:id="rId1"/>
  <legacy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2C6C77-7CB3-46F7-B432-A05FE6889961}">
  <sheetPr>
    <tabColor theme="6" tint="0.59999389629810485"/>
  </sheetPr>
  <dimension ref="A1:U56"/>
  <sheetViews>
    <sheetView zoomScaleNormal="100" zoomScaleSheetLayoutView="100" workbookViewId="0">
      <selection activeCell="D13" sqref="D13"/>
    </sheetView>
  </sheetViews>
  <sheetFormatPr defaultRowHeight="13.5" x14ac:dyDescent="0.15"/>
  <cols>
    <col min="1" max="1" width="3.625" style="1" customWidth="1"/>
    <col min="2" max="2" width="12.625" style="1" customWidth="1"/>
    <col min="3" max="3" width="5.625" style="1" customWidth="1"/>
    <col min="4" max="21" width="6.625" style="1" customWidth="1"/>
    <col min="22" max="16384" width="9" style="1"/>
  </cols>
  <sheetData>
    <row r="1" spans="1:21" ht="12" customHeight="1" x14ac:dyDescent="0.15">
      <c r="A1" s="185" t="s">
        <v>9</v>
      </c>
      <c r="B1" s="185"/>
      <c r="C1" s="185"/>
      <c r="D1" s="185"/>
      <c r="E1" s="185"/>
      <c r="F1" s="185"/>
      <c r="G1" s="185"/>
      <c r="H1" s="185"/>
      <c r="I1" s="185"/>
      <c r="J1" s="185"/>
      <c r="K1" s="185"/>
      <c r="L1" s="185"/>
      <c r="M1" s="185"/>
      <c r="N1" s="185"/>
      <c r="O1" s="185"/>
      <c r="P1" s="185"/>
      <c r="Q1" s="185"/>
      <c r="R1" s="185"/>
      <c r="S1" s="185"/>
      <c r="T1" s="185"/>
      <c r="U1" s="185"/>
    </row>
    <row r="2" spans="1:21" ht="12" customHeight="1" x14ac:dyDescent="0.15">
      <c r="A2" s="185"/>
      <c r="B2" s="185"/>
      <c r="C2" s="185"/>
      <c r="D2" s="185"/>
      <c r="E2" s="185"/>
      <c r="F2" s="185"/>
      <c r="G2" s="185"/>
      <c r="H2" s="185"/>
      <c r="I2" s="185"/>
      <c r="J2" s="185"/>
      <c r="K2" s="185"/>
      <c r="L2" s="185"/>
      <c r="M2" s="185"/>
      <c r="N2" s="185"/>
      <c r="O2" s="185"/>
      <c r="P2" s="185"/>
      <c r="Q2" s="185"/>
      <c r="R2" s="185"/>
      <c r="S2" s="185"/>
      <c r="T2" s="185"/>
      <c r="U2" s="185"/>
    </row>
    <row r="3" spans="1:21" ht="6" customHeight="1" x14ac:dyDescent="0.15"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3"/>
      <c r="Q3" s="22"/>
      <c r="R3" s="22"/>
      <c r="S3" s="4"/>
      <c r="T3" s="4"/>
      <c r="U3" s="4"/>
    </row>
    <row r="4" spans="1:21" ht="12" customHeight="1" x14ac:dyDescent="0.15">
      <c r="B4" s="26" t="s">
        <v>22</v>
      </c>
      <c r="C4" s="56" t="s">
        <v>8</v>
      </c>
      <c r="D4" s="186" t="str">
        <f>IF('１か月目'!D4="","",'１か月目'!D4)</f>
        <v/>
      </c>
      <c r="E4" s="186"/>
      <c r="F4" s="186"/>
      <c r="G4" s="186"/>
      <c r="H4" s="186"/>
      <c r="I4" s="186"/>
      <c r="J4" s="186"/>
      <c r="K4" s="4"/>
      <c r="O4" s="174" t="str">
        <f>'１か月目'!O4:U4</f>
        <v>委託先名：</v>
      </c>
      <c r="P4" s="175"/>
      <c r="Q4" s="175"/>
      <c r="R4" s="175"/>
      <c r="S4" s="175"/>
      <c r="T4" s="175"/>
      <c r="U4" s="176"/>
    </row>
    <row r="5" spans="1:21" ht="12" customHeight="1" x14ac:dyDescent="0.15">
      <c r="B5" s="27" t="s">
        <v>21</v>
      </c>
      <c r="C5" s="23" t="s">
        <v>8</v>
      </c>
      <c r="D5" s="187" t="str">
        <f>IF('１か月目'!D5="","",'１か月目'!D5)</f>
        <v/>
      </c>
      <c r="E5" s="187"/>
      <c r="F5" s="187"/>
      <c r="G5" s="61" t="s">
        <v>7</v>
      </c>
      <c r="H5" s="187" t="str">
        <f>IF('１か月目'!H5="","",'１か月目'!H5)</f>
        <v/>
      </c>
      <c r="I5" s="187"/>
      <c r="J5" s="187"/>
      <c r="K5" s="4"/>
      <c r="O5" s="113" t="s">
        <v>26</v>
      </c>
      <c r="P5" s="114"/>
      <c r="Q5" s="114"/>
      <c r="R5" s="114"/>
      <c r="S5" s="114"/>
      <c r="T5" s="114"/>
      <c r="U5" s="115"/>
    </row>
    <row r="6" spans="1:21" ht="12" customHeight="1" x14ac:dyDescent="0.15">
      <c r="B6" s="27" t="s">
        <v>30</v>
      </c>
      <c r="C6" s="23" t="s">
        <v>8</v>
      </c>
      <c r="D6" s="154" t="e">
        <f ca="1">IF(MONTH(D5)+(K6-1)&lt;=24,MONTH(D5)+(K6-1),MONTH(D5)+(K6-1)-24)</f>
        <v>#VALUE!</v>
      </c>
      <c r="E6" s="154"/>
      <c r="F6" s="154"/>
      <c r="G6" s="158" t="e">
        <f ca="1">IF(D6="","","("&amp;IF(K6&gt;=10,"","　")&amp;K6&amp;"か月目／"&amp;IF(L6&gt;=10,"","　")&amp;L6&amp;"か月)")</f>
        <v>#VALUE!</v>
      </c>
      <c r="H6" s="158"/>
      <c r="I6" s="158"/>
      <c r="J6" s="158"/>
      <c r="K6" s="15">
        <f ca="1">VALUE(IF(LEFT(RIGHT(CELL("filename",$A$1),LEN(CELL("filename",$A$1))-FIND("か月目",CELL("filename",$A$1))+3),1)="]",MID(RIGHT(CELL("filename",$A$1),LEN(CELL("filename",$A$1))-FIND("か月目",CELL("filename",$A$1))+3),2,1),LEFT(RIGHT(CELL("filename",$A$1),LEN(CELL("filename",$A$1))-FIND("か月目",CELL("filename",$A$1))+3),2)))</f>
        <v>22</v>
      </c>
      <c r="L6" s="14" t="e">
        <f>IF(MONTH(D5)&lt;=MONTH(H5),MONTH(H5)-MONTH(D5)+1,24-MONTH(D5)+1+MONTH(H5))</f>
        <v>#VALUE!</v>
      </c>
      <c r="M6" s="14"/>
      <c r="N6" s="14"/>
      <c r="O6" s="24"/>
      <c r="P6" s="25"/>
      <c r="Q6" s="25"/>
      <c r="R6" s="25"/>
      <c r="S6" s="25"/>
      <c r="T6" s="25"/>
      <c r="U6" s="25"/>
    </row>
    <row r="7" spans="1:21" ht="12" customHeight="1" x14ac:dyDescent="0.15">
      <c r="B7" s="8"/>
      <c r="C7" s="8"/>
      <c r="D7" s="9"/>
      <c r="E7" s="9"/>
      <c r="F7" s="12"/>
      <c r="G7" s="12"/>
      <c r="H7" s="12"/>
      <c r="I7" s="11"/>
      <c r="J7" s="11"/>
      <c r="K7" s="11"/>
      <c r="L7" s="11"/>
      <c r="M7" s="11"/>
      <c r="N7" s="6"/>
      <c r="O7" s="7"/>
      <c r="P7" s="24"/>
      <c r="Q7" s="24"/>
      <c r="R7" s="24"/>
      <c r="S7" s="159" t="s">
        <v>46</v>
      </c>
      <c r="T7" s="160"/>
      <c r="U7" s="161"/>
    </row>
    <row r="8" spans="1:21" ht="3" customHeight="1" x14ac:dyDescent="0.15">
      <c r="B8" s="8"/>
      <c r="C8" s="8"/>
      <c r="D8" s="9"/>
      <c r="E8" s="9"/>
      <c r="F8" s="10"/>
      <c r="G8" s="10"/>
      <c r="H8" s="10"/>
      <c r="I8" s="8"/>
      <c r="J8" s="8"/>
      <c r="K8" s="8"/>
      <c r="L8" s="8"/>
      <c r="M8" s="8"/>
      <c r="N8" s="4"/>
      <c r="R8" s="63"/>
    </row>
    <row r="9" spans="1:21" ht="3" customHeight="1" x14ac:dyDescent="0.15"/>
    <row r="10" spans="1:21" ht="11.1" customHeight="1" x14ac:dyDescent="0.15">
      <c r="A10" s="179" t="s">
        <v>25</v>
      </c>
      <c r="B10" s="179" t="s">
        <v>10</v>
      </c>
      <c r="C10" s="181" t="s">
        <v>11</v>
      </c>
      <c r="D10" s="183" t="s">
        <v>5</v>
      </c>
      <c r="E10" s="179"/>
      <c r="F10" s="179"/>
      <c r="G10" s="179"/>
      <c r="H10" s="179"/>
      <c r="I10" s="181"/>
      <c r="J10" s="133" t="s">
        <v>37</v>
      </c>
      <c r="K10" s="134"/>
      <c r="L10" s="134"/>
      <c r="M10" s="134"/>
      <c r="N10" s="135"/>
      <c r="O10" s="171" t="s">
        <v>18</v>
      </c>
      <c r="P10" s="172"/>
      <c r="Q10" s="172"/>
      <c r="R10" s="173"/>
      <c r="S10" s="130" t="s">
        <v>6</v>
      </c>
      <c r="T10" s="131"/>
      <c r="U10" s="132"/>
    </row>
    <row r="11" spans="1:21" ht="11.1" customHeight="1" x14ac:dyDescent="0.15">
      <c r="A11" s="179"/>
      <c r="B11" s="179"/>
      <c r="C11" s="181"/>
      <c r="D11" s="98" t="s">
        <v>0</v>
      </c>
      <c r="E11" s="99" t="s">
        <v>15</v>
      </c>
      <c r="F11" s="99" t="s">
        <v>1</v>
      </c>
      <c r="G11" s="99" t="s">
        <v>2</v>
      </c>
      <c r="H11" s="99" t="s">
        <v>3</v>
      </c>
      <c r="I11" s="62" t="s">
        <v>4</v>
      </c>
      <c r="J11" s="57" t="s">
        <v>38</v>
      </c>
      <c r="K11" s="59" t="s">
        <v>24</v>
      </c>
      <c r="L11" s="59" t="s">
        <v>39</v>
      </c>
      <c r="M11" s="59" t="s">
        <v>4</v>
      </c>
      <c r="N11" s="96" t="s">
        <v>16</v>
      </c>
      <c r="O11" s="57" t="s">
        <v>17</v>
      </c>
      <c r="P11" s="99" t="s">
        <v>29</v>
      </c>
      <c r="Q11" s="102" t="s">
        <v>4</v>
      </c>
      <c r="R11" s="106"/>
      <c r="S11" s="124" t="s">
        <v>45</v>
      </c>
      <c r="T11" s="125"/>
      <c r="U11" s="126"/>
    </row>
    <row r="12" spans="1:21" ht="11.1" customHeight="1" thickBot="1" x14ac:dyDescent="0.2">
      <c r="A12" s="180"/>
      <c r="B12" s="180"/>
      <c r="C12" s="182"/>
      <c r="D12" s="100" t="s">
        <v>19</v>
      </c>
      <c r="E12" s="101" t="s">
        <v>19</v>
      </c>
      <c r="F12" s="101" t="s">
        <v>20</v>
      </c>
      <c r="G12" s="101" t="s">
        <v>19</v>
      </c>
      <c r="H12" s="101" t="s">
        <v>19</v>
      </c>
      <c r="I12" s="78" t="s">
        <v>35</v>
      </c>
      <c r="J12" s="58" t="s">
        <v>19</v>
      </c>
      <c r="K12" s="60" t="s">
        <v>23</v>
      </c>
      <c r="L12" s="60" t="s">
        <v>19</v>
      </c>
      <c r="M12" s="84" t="s">
        <v>35</v>
      </c>
      <c r="N12" s="97" t="s">
        <v>36</v>
      </c>
      <c r="O12" s="58" t="s">
        <v>19</v>
      </c>
      <c r="P12" s="101" t="s">
        <v>19</v>
      </c>
      <c r="Q12" s="84" t="s">
        <v>35</v>
      </c>
      <c r="R12" s="105" t="s">
        <v>43</v>
      </c>
      <c r="S12" s="127"/>
      <c r="T12" s="128"/>
      <c r="U12" s="129"/>
    </row>
    <row r="13" spans="1:21" ht="9.9499999999999993" customHeight="1" thickTop="1" x14ac:dyDescent="0.15">
      <c r="A13" s="142">
        <v>1</v>
      </c>
      <c r="B13" s="184" t="str">
        <f>IF('１か月目'!B13=0,"",'１か月目'!B13)</f>
        <v>z</v>
      </c>
      <c r="C13" s="17" t="s">
        <v>12</v>
      </c>
      <c r="D13" s="38"/>
      <c r="E13" s="39"/>
      <c r="F13" s="32">
        <f t="shared" ref="F13" si="0">IF($B13="","",(D13-(E13+G13+H13)))</f>
        <v>0</v>
      </c>
      <c r="G13" s="39"/>
      <c r="H13" s="39"/>
      <c r="I13" s="91">
        <f>IF(B13="","",IF((D13-E13)=0,0,ROUNDDOWN(((F13/D13)*100),3)))</f>
        <v>0</v>
      </c>
      <c r="J13" s="93">
        <f>'１か月目'!J13</f>
        <v>0</v>
      </c>
      <c r="K13" s="32">
        <f>IF($B13="","",'21か月目'!K13+(E13+G13+H13))</f>
        <v>0</v>
      </c>
      <c r="L13" s="32">
        <f>IF($B13="","",'21か月目'!L13-D13)</f>
        <v>0</v>
      </c>
      <c r="M13" s="85">
        <f>IF(B13="","",IF((J13-K13)=0,0,ROUNDDOWN((((O13-K13)/J13)*100),3)))</f>
        <v>0</v>
      </c>
      <c r="N13" s="163" t="str">
        <f>IF(B13="","",IF(AND(M13&gt;=80,M14&gt;=80),"可","不可"))</f>
        <v>不可</v>
      </c>
      <c r="O13" s="93">
        <f>'21か月目'!O13+D13</f>
        <v>0</v>
      </c>
      <c r="P13" s="32">
        <f>IF($B13="","",'21か月目'!P13+E13)</f>
        <v>0</v>
      </c>
      <c r="Q13" s="76">
        <f>IF(B13="","",IF(O13-(K13-P13)=0,0,ROUNDDOWN(((O13-K13)/(O13-P13)*100),3)))</f>
        <v>0</v>
      </c>
      <c r="R13" s="136">
        <f>IF(B13="","",IF(Q13+Q14=0,0,ROUNDDOWN((((O13-K13)+(O14-K14))/((O13-P13)+(O14-P14))*100),3)))</f>
        <v>0</v>
      </c>
      <c r="S13" s="167"/>
      <c r="T13" s="165"/>
      <c r="U13" s="166"/>
    </row>
    <row r="14" spans="1:21" ht="9.9499999999999993" customHeight="1" x14ac:dyDescent="0.15">
      <c r="A14" s="143"/>
      <c r="B14" s="178"/>
      <c r="C14" s="18" t="s">
        <v>13</v>
      </c>
      <c r="D14" s="40"/>
      <c r="E14" s="41"/>
      <c r="F14" s="33">
        <f t="shared" ref="F14" si="1">IF($B13="","",(D14-(E14+G14+H14)))</f>
        <v>0</v>
      </c>
      <c r="G14" s="41"/>
      <c r="H14" s="41"/>
      <c r="I14" s="92">
        <f>IF(B13="","",IF((D14-E14)=0,0,ROUNDDOWN(((F14/D14)*100),3)))</f>
        <v>0</v>
      </c>
      <c r="J14" s="94">
        <f>'１か月目'!J14</f>
        <v>0</v>
      </c>
      <c r="K14" s="33">
        <f>IF($B13="","",'21か月目'!K14+(E14+G14+H14))</f>
        <v>0</v>
      </c>
      <c r="L14" s="33">
        <f>IF($B13="","",'21か月目'!L14-D14)</f>
        <v>0</v>
      </c>
      <c r="M14" s="86">
        <f>IF(B13="","",IF((J14-K14)=0,0,ROUNDDOWN((((O14-K14)/J14)*100),3)))</f>
        <v>0</v>
      </c>
      <c r="N14" s="117"/>
      <c r="O14" s="94">
        <f>'21か月目'!O14+D14</f>
        <v>0</v>
      </c>
      <c r="P14" s="33">
        <f>IF($B13="","",'21か月目'!P14+E14)</f>
        <v>0</v>
      </c>
      <c r="Q14" s="77">
        <f>IF(B13="","",IF(O14-(K14-P14)=0,0,ROUNDDOWN(((O14-K14)/(O14-P14)*100),3)))</f>
        <v>0</v>
      </c>
      <c r="R14" s="137"/>
      <c r="S14" s="121"/>
      <c r="T14" s="122"/>
      <c r="U14" s="123"/>
    </row>
    <row r="15" spans="1:21" ht="9.9499999999999993" customHeight="1" x14ac:dyDescent="0.15">
      <c r="A15" s="142">
        <v>2</v>
      </c>
      <c r="B15" s="177" t="str">
        <f>IF('１か月目'!B15=0,"",'１か月目'!B15)</f>
        <v>z</v>
      </c>
      <c r="C15" s="20" t="s">
        <v>12</v>
      </c>
      <c r="D15" s="42">
        <f>IF(B15="",0,D$13)</f>
        <v>0</v>
      </c>
      <c r="E15" s="43"/>
      <c r="F15" s="34">
        <f t="shared" ref="F15" si="2">IF($B15="","",(D15-(E15+G15+H15)))</f>
        <v>0</v>
      </c>
      <c r="G15" s="43"/>
      <c r="H15" s="43"/>
      <c r="I15" s="79">
        <f t="shared" ref="I15" si="3">IF(B15="","",IF((D15-E15)=0,0,ROUNDDOWN(((F15/D15)*100),3)))</f>
        <v>0</v>
      </c>
      <c r="J15" s="95">
        <f>'１か月目'!J15</f>
        <v>0</v>
      </c>
      <c r="K15" s="32">
        <f>IF($B15="","",'21か月目'!K15+(E15+G15+H15))</f>
        <v>0</v>
      </c>
      <c r="L15" s="32">
        <f>IF($B15="","",'21か月目'!L15-D15)</f>
        <v>0</v>
      </c>
      <c r="M15" s="85">
        <f t="shared" ref="M15" si="4">IF(B15="","",IF((J15-K15)=0,0,ROUNDDOWN((((O15-K15)/J15)*100),3)))</f>
        <v>0</v>
      </c>
      <c r="N15" s="116" t="str">
        <f t="shared" ref="N15" si="5">IF(B15="","",IF(AND(M15&gt;=80,M16&gt;=80),"可","不可"))</f>
        <v>不可</v>
      </c>
      <c r="O15" s="95">
        <f>'21か月目'!O15+D15</f>
        <v>0</v>
      </c>
      <c r="P15" s="32">
        <f>IF($B15="","",'21か月目'!P15+E15)</f>
        <v>0</v>
      </c>
      <c r="Q15" s="76">
        <f t="shared" ref="Q15" si="6">IF(B15="","",IF(O15-(K15-P15)=0,0,ROUNDDOWN(((O15-K15)/(O15-P15)*100),3)))</f>
        <v>0</v>
      </c>
      <c r="R15" s="138">
        <f t="shared" ref="R15" si="7">IF(B15="","",IF(Q15+Q16=0,0,ROUNDDOWN((((O15-K15)+(O16-K16))/((O15-P15)+(O16-P16))*100),3)))</f>
        <v>0</v>
      </c>
      <c r="S15" s="118"/>
      <c r="T15" s="119"/>
      <c r="U15" s="120"/>
    </row>
    <row r="16" spans="1:21" ht="9.9499999999999993" customHeight="1" x14ac:dyDescent="0.15">
      <c r="A16" s="143"/>
      <c r="B16" s="178"/>
      <c r="C16" s="109" t="s">
        <v>13</v>
      </c>
      <c r="D16" s="44">
        <f>IF(B15="",0,D$14)</f>
        <v>0</v>
      </c>
      <c r="E16" s="45"/>
      <c r="F16" s="35">
        <f t="shared" ref="F16" si="8">IF($B15="","",(D16-(E16+G16+H16)))</f>
        <v>0</v>
      </c>
      <c r="G16" s="45"/>
      <c r="H16" s="45"/>
      <c r="I16" s="80">
        <f t="shared" ref="I16" si="9">IF(B15="","",IF((D16-E16)=0,0,ROUNDDOWN(((F16/D16)*100),3)))</f>
        <v>0</v>
      </c>
      <c r="J16" s="94">
        <f>'１か月目'!J16</f>
        <v>0</v>
      </c>
      <c r="K16" s="33">
        <f>IF($B15="","",'21か月目'!K16+(E16+G16+H16))</f>
        <v>0</v>
      </c>
      <c r="L16" s="33">
        <f>IF($B15="","",'21か月目'!L16-D16)</f>
        <v>0</v>
      </c>
      <c r="M16" s="87">
        <f t="shared" ref="M16" si="10">IF(B15="","",IF((J16-K16)=0,0,ROUNDDOWN((((O16-K16)/J16)*100),3)))</f>
        <v>0</v>
      </c>
      <c r="N16" s="117"/>
      <c r="O16" s="94">
        <f>'21か月目'!O16+D16</f>
        <v>0</v>
      </c>
      <c r="P16" s="33">
        <f>IF($B15="","",'21か月目'!P16+E16)</f>
        <v>0</v>
      </c>
      <c r="Q16" s="77">
        <f t="shared" ref="Q16" si="11">IF(B15="","",IF(O16-(K16-P16)=0,0,ROUNDDOWN(((O16-K16)/(O16-P16)*100),3)))</f>
        <v>0</v>
      </c>
      <c r="R16" s="139"/>
      <c r="S16" s="121"/>
      <c r="T16" s="122"/>
      <c r="U16" s="123"/>
    </row>
    <row r="17" spans="1:21" ht="9.9499999999999993" customHeight="1" x14ac:dyDescent="0.15">
      <c r="A17" s="142">
        <v>3</v>
      </c>
      <c r="B17" s="177" t="str">
        <f>IF('１か月目'!B17=0,"",'１か月目'!B17)</f>
        <v>z</v>
      </c>
      <c r="C17" s="108" t="s">
        <v>12</v>
      </c>
      <c r="D17" s="46">
        <f>IF(B17="",0,D$13)</f>
        <v>0</v>
      </c>
      <c r="E17" s="47"/>
      <c r="F17" s="36">
        <f t="shared" ref="F17" si="12">IF($B17="","",(D17-(E17+G17+H17)))</f>
        <v>0</v>
      </c>
      <c r="G17" s="47"/>
      <c r="H17" s="47"/>
      <c r="I17" s="81">
        <f t="shared" ref="I17" si="13">IF(B17="","",IF((D17-E17)=0,0,ROUNDDOWN(((F17/D17)*100),3)))</f>
        <v>0</v>
      </c>
      <c r="J17" s="95">
        <f>'１か月目'!J17</f>
        <v>0</v>
      </c>
      <c r="K17" s="32">
        <f>IF($B17="","",'21か月目'!K17+(E17+G17+H17))</f>
        <v>0</v>
      </c>
      <c r="L17" s="32">
        <f>IF($B17="","",'21か月目'!L17-D17)</f>
        <v>0</v>
      </c>
      <c r="M17" s="88">
        <f t="shared" ref="M17" si="14">IF(B17="","",IF((J17-K17)=0,0,ROUNDDOWN((((O17-K17)/J17)*100),3)))</f>
        <v>0</v>
      </c>
      <c r="N17" s="116" t="str">
        <f t="shared" ref="N17" si="15">IF(B17="","",IF(AND(M17&gt;=80,M18&gt;=80),"可","不可"))</f>
        <v>不可</v>
      </c>
      <c r="O17" s="95">
        <f>'21か月目'!O17+D17</f>
        <v>0</v>
      </c>
      <c r="P17" s="32">
        <f>IF($B17="","",'21か月目'!P17+E17)</f>
        <v>0</v>
      </c>
      <c r="Q17" s="76">
        <f t="shared" ref="Q17" si="16">IF(B17="","",IF(O17-(K17-P17)=0,0,ROUNDDOWN(((O17-K17)/(O17-P17)*100),3)))</f>
        <v>0</v>
      </c>
      <c r="R17" s="138">
        <f t="shared" ref="R17" si="17">IF(B17="","",IF(Q17+Q18=0,0,ROUNDDOWN((((O17-K17)+(O18-K18))/((O17-P17)+(O18-P18))*100),3)))</f>
        <v>0</v>
      </c>
      <c r="S17" s="118"/>
      <c r="T17" s="119"/>
      <c r="U17" s="120"/>
    </row>
    <row r="18" spans="1:21" ht="9.9499999999999993" customHeight="1" x14ac:dyDescent="0.15">
      <c r="A18" s="143"/>
      <c r="B18" s="178"/>
      <c r="C18" s="18" t="s">
        <v>13</v>
      </c>
      <c r="D18" s="48">
        <f>IF(B17="",0,D$14)</f>
        <v>0</v>
      </c>
      <c r="E18" s="41"/>
      <c r="F18" s="33">
        <f t="shared" ref="F18" si="18">IF($B17="","",(D18-(E18+G18+H18)))</f>
        <v>0</v>
      </c>
      <c r="G18" s="41"/>
      <c r="H18" s="41"/>
      <c r="I18" s="77">
        <f t="shared" ref="I18" si="19">IF(B17="","",IF((D18-E18)=0,0,ROUNDDOWN(((F18/D18)*100),3)))</f>
        <v>0</v>
      </c>
      <c r="J18" s="94">
        <f>'１か月目'!J18</f>
        <v>0</v>
      </c>
      <c r="K18" s="33">
        <f>IF($B17="","",'21か月目'!K18+(E18+G18+H18))</f>
        <v>0</v>
      </c>
      <c r="L18" s="33">
        <f>IF($B17="","",'21か月目'!L18-D18)</f>
        <v>0</v>
      </c>
      <c r="M18" s="86">
        <f t="shared" ref="M18" si="20">IF(B17="","",IF((J18-K18)=0,0,ROUNDDOWN((((O18-K18)/J18)*100),3)))</f>
        <v>0</v>
      </c>
      <c r="N18" s="117"/>
      <c r="O18" s="94">
        <f>'21か月目'!O18+D18</f>
        <v>0</v>
      </c>
      <c r="P18" s="33">
        <f>IF($B17="","",'21か月目'!P18+E18)</f>
        <v>0</v>
      </c>
      <c r="Q18" s="77">
        <f t="shared" ref="Q18" si="21">IF(B17="","",IF(O18-(K18-P18)=0,0,ROUNDDOWN(((O18-K18)/(O18-P18)*100),3)))</f>
        <v>0</v>
      </c>
      <c r="R18" s="139"/>
      <c r="S18" s="121"/>
      <c r="T18" s="122"/>
      <c r="U18" s="123"/>
    </row>
    <row r="19" spans="1:21" ht="9.9499999999999993" customHeight="1" x14ac:dyDescent="0.15">
      <c r="A19" s="142">
        <v>4</v>
      </c>
      <c r="B19" s="177" t="str">
        <f>IF('１か月目'!B19=0,"",'１か月目'!B19)</f>
        <v/>
      </c>
      <c r="C19" s="20" t="s">
        <v>12</v>
      </c>
      <c r="D19" s="42">
        <f>IF(B19="",0,D$13)</f>
        <v>0</v>
      </c>
      <c r="E19" s="43"/>
      <c r="F19" s="34" t="str">
        <f>IF($B19="","",(D19-(E19+G19+H19)))</f>
        <v/>
      </c>
      <c r="G19" s="43"/>
      <c r="H19" s="43"/>
      <c r="I19" s="79" t="str">
        <f t="shared" ref="I19" si="22">IF(B19="","",IF((D19-E19)=0,0,ROUNDDOWN(((F19/D19)*100),3)))</f>
        <v/>
      </c>
      <c r="J19" s="95" t="str">
        <f>'１か月目'!J19</f>
        <v/>
      </c>
      <c r="K19" s="32" t="str">
        <f>IF($B19="","",'21か月目'!K19+(E19+G19+H19))</f>
        <v/>
      </c>
      <c r="L19" s="32" t="str">
        <f>IF($B19="","",'21か月目'!L19-D19)</f>
        <v/>
      </c>
      <c r="M19" s="85" t="str">
        <f t="shared" ref="M19" si="23">IF(B19="","",IF((J19-K19)=0,0,ROUNDDOWN((((O19-K19)/J19)*100),3)))</f>
        <v/>
      </c>
      <c r="N19" s="116" t="str">
        <f t="shared" ref="N19" si="24">IF(B19="","",IF(AND(M19&gt;=80,M20&gt;=80),"可","不可"))</f>
        <v/>
      </c>
      <c r="O19" s="95">
        <f>'21か月目'!O19+D19</f>
        <v>0</v>
      </c>
      <c r="P19" s="32" t="str">
        <f>IF($B19="","",'21か月目'!P19+E19)</f>
        <v/>
      </c>
      <c r="Q19" s="76" t="str">
        <f t="shared" ref="Q19" si="25">IF(B19="","",IF(O19-(K19-P19)=0,0,ROUNDDOWN(((O19-K19)/(O19-P19)*100),3)))</f>
        <v/>
      </c>
      <c r="R19" s="138" t="str">
        <f t="shared" ref="R19" si="26">IF(B19="","",IF(Q19+Q20=0,0,ROUNDDOWN((((O19-K19)+(O20-K20))/((O19-P19)+(O20-P20))*100),3)))</f>
        <v/>
      </c>
      <c r="S19" s="118"/>
      <c r="T19" s="119"/>
      <c r="U19" s="120"/>
    </row>
    <row r="20" spans="1:21" ht="9.9499999999999993" customHeight="1" x14ac:dyDescent="0.15">
      <c r="A20" s="143"/>
      <c r="B20" s="178"/>
      <c r="C20" s="109" t="s">
        <v>13</v>
      </c>
      <c r="D20" s="44">
        <f>IF(B19="",0,D$14)</f>
        <v>0</v>
      </c>
      <c r="E20" s="45"/>
      <c r="F20" s="35" t="str">
        <f>IF($B19="","",(D20-(E20+G20+H20)))</f>
        <v/>
      </c>
      <c r="G20" s="45"/>
      <c r="H20" s="45"/>
      <c r="I20" s="80" t="str">
        <f t="shared" ref="I20" si="27">IF(B19="","",IF((D20-E20)=0,0,ROUNDDOWN(((F20/D20)*100),3)))</f>
        <v/>
      </c>
      <c r="J20" s="94" t="str">
        <f>'１か月目'!J20</f>
        <v/>
      </c>
      <c r="K20" s="33" t="str">
        <f>IF($B19="","",'21か月目'!K20+(E20+G20+H20))</f>
        <v/>
      </c>
      <c r="L20" s="33" t="str">
        <f>IF($B19="","",'21か月目'!L20-D20)</f>
        <v/>
      </c>
      <c r="M20" s="87" t="str">
        <f t="shared" ref="M20" si="28">IF(B19="","",IF((J20-K20)=0,0,ROUNDDOWN((((O20-K20)/J20)*100),3)))</f>
        <v/>
      </c>
      <c r="N20" s="117"/>
      <c r="O20" s="94">
        <f>'21か月目'!O20+D20</f>
        <v>0</v>
      </c>
      <c r="P20" s="33" t="str">
        <f>IF($B19="","",'21か月目'!P20+E20)</f>
        <v/>
      </c>
      <c r="Q20" s="77" t="str">
        <f t="shared" ref="Q20" si="29">IF(B19="","",IF(O20-(K20-P20)=0,0,ROUNDDOWN(((O20-K20)/(O20-P20)*100),3)))</f>
        <v/>
      </c>
      <c r="R20" s="139"/>
      <c r="S20" s="121"/>
      <c r="T20" s="122"/>
      <c r="U20" s="123"/>
    </row>
    <row r="21" spans="1:21" ht="9.9499999999999993" customHeight="1" x14ac:dyDescent="0.15">
      <c r="A21" s="142">
        <v>5</v>
      </c>
      <c r="B21" s="177" t="str">
        <f>IF('１か月目'!B21=0,"",'１か月目'!B21)</f>
        <v/>
      </c>
      <c r="C21" s="108" t="s">
        <v>12</v>
      </c>
      <c r="D21" s="46">
        <f>IF(B21="",0,D$13)</f>
        <v>0</v>
      </c>
      <c r="E21" s="47"/>
      <c r="F21" s="36" t="str">
        <f t="shared" ref="F21" si="30">IF($B21="","",(D21-(E21+G21+H21)))</f>
        <v/>
      </c>
      <c r="G21" s="47"/>
      <c r="H21" s="47"/>
      <c r="I21" s="81" t="str">
        <f t="shared" ref="I21" si="31">IF(B21="","",IF((D21-E21)=0,0,ROUNDDOWN(((F21/D21)*100),3)))</f>
        <v/>
      </c>
      <c r="J21" s="95" t="str">
        <f>'１か月目'!J21</f>
        <v/>
      </c>
      <c r="K21" s="32" t="str">
        <f>IF($B21="","",'21か月目'!K21+(E21+G21+H21))</f>
        <v/>
      </c>
      <c r="L21" s="32" t="str">
        <f>IF($B21="","",'21か月目'!L21-D21)</f>
        <v/>
      </c>
      <c r="M21" s="88" t="str">
        <f t="shared" ref="M21" si="32">IF(B21="","",IF((J21-K21)=0,0,ROUNDDOWN((((O21-K21)/J21)*100),3)))</f>
        <v/>
      </c>
      <c r="N21" s="116" t="str">
        <f t="shared" ref="N21" si="33">IF(B21="","",IF(AND(M21&gt;=80,M22&gt;=80),"可","不可"))</f>
        <v/>
      </c>
      <c r="O21" s="95">
        <f>'21か月目'!O21+D21</f>
        <v>0</v>
      </c>
      <c r="P21" s="32" t="str">
        <f>IF($B21="","",'21か月目'!P21+E21)</f>
        <v/>
      </c>
      <c r="Q21" s="76" t="str">
        <f t="shared" ref="Q21" si="34">IF(B21="","",IF(O21-(K21-P21)=0,0,ROUNDDOWN(((O21-K21)/(O21-P21)*100),3)))</f>
        <v/>
      </c>
      <c r="R21" s="138" t="str">
        <f t="shared" ref="R21" si="35">IF(B21="","",IF(Q21+Q22=0,0,ROUNDDOWN((((O21-K21)+(O22-K22))/((O21-P21)+(O22-P22))*100),3)))</f>
        <v/>
      </c>
      <c r="S21" s="118"/>
      <c r="T21" s="119"/>
      <c r="U21" s="120"/>
    </row>
    <row r="22" spans="1:21" ht="9.9499999999999993" customHeight="1" x14ac:dyDescent="0.15">
      <c r="A22" s="143"/>
      <c r="B22" s="178"/>
      <c r="C22" s="18" t="s">
        <v>13</v>
      </c>
      <c r="D22" s="48">
        <f>IF(B21="",0,D$14)</f>
        <v>0</v>
      </c>
      <c r="E22" s="41"/>
      <c r="F22" s="33" t="str">
        <f t="shared" ref="F22" si="36">IF($B21="","",(D22-(E22+G22+H22)))</f>
        <v/>
      </c>
      <c r="G22" s="41"/>
      <c r="H22" s="41"/>
      <c r="I22" s="77" t="str">
        <f t="shared" ref="I22" si="37">IF(B21="","",IF((D22-E22)=0,0,ROUNDDOWN(((F22/D22)*100),3)))</f>
        <v/>
      </c>
      <c r="J22" s="94" t="str">
        <f>'１か月目'!J22</f>
        <v/>
      </c>
      <c r="K22" s="33" t="str">
        <f>IF($B21="","",'21か月目'!K22+(E22+G22+H22))</f>
        <v/>
      </c>
      <c r="L22" s="33" t="str">
        <f>IF($B21="","",'21か月目'!L22-D22)</f>
        <v/>
      </c>
      <c r="M22" s="86" t="str">
        <f t="shared" ref="M22" si="38">IF(B21="","",IF((J22-K22)=0,0,ROUNDDOWN((((O22-K22)/J22)*100),3)))</f>
        <v/>
      </c>
      <c r="N22" s="117"/>
      <c r="O22" s="94">
        <f>'21か月目'!O22+D22</f>
        <v>0</v>
      </c>
      <c r="P22" s="33" t="str">
        <f>IF($B21="","",'21か月目'!P22+E22)</f>
        <v/>
      </c>
      <c r="Q22" s="77" t="str">
        <f t="shared" ref="Q22" si="39">IF(B21="","",IF(O22-(K22-P22)=0,0,ROUNDDOWN(((O22-K22)/(O22-P22)*100),3)))</f>
        <v/>
      </c>
      <c r="R22" s="139"/>
      <c r="S22" s="121"/>
      <c r="T22" s="122"/>
      <c r="U22" s="123"/>
    </row>
    <row r="23" spans="1:21" ht="9.9499999999999993" customHeight="1" x14ac:dyDescent="0.15">
      <c r="A23" s="142">
        <v>6</v>
      </c>
      <c r="B23" s="177" t="str">
        <f>IF('１か月目'!B23=0,"",'１か月目'!B23)</f>
        <v/>
      </c>
      <c r="C23" s="20" t="s">
        <v>12</v>
      </c>
      <c r="D23" s="42">
        <f>IF(B23="",0,D$13)</f>
        <v>0</v>
      </c>
      <c r="E23" s="43"/>
      <c r="F23" s="34" t="str">
        <f t="shared" ref="F23" si="40">IF($B23="","",(D23-(E23+G23+H23)))</f>
        <v/>
      </c>
      <c r="G23" s="43"/>
      <c r="H23" s="43"/>
      <c r="I23" s="79" t="str">
        <f t="shared" ref="I23" si="41">IF(B23="","",IF((D23-E23)=0,0,ROUNDDOWN(((F23/D23)*100),3)))</f>
        <v/>
      </c>
      <c r="J23" s="95" t="str">
        <f>'１か月目'!J23</f>
        <v/>
      </c>
      <c r="K23" s="32" t="str">
        <f>IF($B23="","",'21か月目'!K23+(E23+G23+H23))</f>
        <v/>
      </c>
      <c r="L23" s="32" t="str">
        <f>IF($B23="","",'21か月目'!L23-D23)</f>
        <v/>
      </c>
      <c r="M23" s="85" t="str">
        <f t="shared" ref="M23" si="42">IF(B23="","",IF((J23-K23)=0,0,ROUNDDOWN((((O23-K23)/J23)*100),3)))</f>
        <v/>
      </c>
      <c r="N23" s="116" t="str">
        <f t="shared" ref="N23" si="43">IF(B23="","",IF(AND(M23&gt;=80,M24&gt;=80),"可","不可"))</f>
        <v/>
      </c>
      <c r="O23" s="95">
        <f>'21か月目'!O23+D23</f>
        <v>0</v>
      </c>
      <c r="P23" s="32" t="str">
        <f>IF($B23="","",'21か月目'!P23+E23)</f>
        <v/>
      </c>
      <c r="Q23" s="76" t="str">
        <f t="shared" ref="Q23" si="44">IF(B23="","",IF(O23-(K23-P23)=0,0,ROUNDDOWN(((O23-K23)/(O23-P23)*100),3)))</f>
        <v/>
      </c>
      <c r="R23" s="138" t="str">
        <f t="shared" ref="R23" si="45">IF(B23="","",IF(Q23+Q24=0,0,ROUNDDOWN((((O23-K23)+(O24-K24))/((O23-P23)+(O24-P24))*100),3)))</f>
        <v/>
      </c>
      <c r="S23" s="118"/>
      <c r="T23" s="119"/>
      <c r="U23" s="120"/>
    </row>
    <row r="24" spans="1:21" ht="9.9499999999999993" customHeight="1" x14ac:dyDescent="0.15">
      <c r="A24" s="143"/>
      <c r="B24" s="178"/>
      <c r="C24" s="109" t="s">
        <v>13</v>
      </c>
      <c r="D24" s="44">
        <f>IF(B23="",0,D$14)</f>
        <v>0</v>
      </c>
      <c r="E24" s="45"/>
      <c r="F24" s="35" t="str">
        <f t="shared" ref="F24" si="46">IF($B23="","",(D24-(E24+G24+H24)))</f>
        <v/>
      </c>
      <c r="G24" s="45"/>
      <c r="H24" s="45"/>
      <c r="I24" s="80" t="str">
        <f t="shared" ref="I24" si="47">IF(B23="","",IF((D24-E24)=0,0,ROUNDDOWN(((F24/D24)*100),3)))</f>
        <v/>
      </c>
      <c r="J24" s="94" t="str">
        <f>'１か月目'!J24</f>
        <v/>
      </c>
      <c r="K24" s="33" t="str">
        <f>IF($B23="","",'21か月目'!K24+(E24+G24+H24))</f>
        <v/>
      </c>
      <c r="L24" s="33" t="str">
        <f>IF($B23="","",'21か月目'!L24-D24)</f>
        <v/>
      </c>
      <c r="M24" s="87" t="str">
        <f t="shared" ref="M24" si="48">IF(B23="","",IF((J24-K24)=0,0,ROUNDDOWN((((O24-K24)/J24)*100),3)))</f>
        <v/>
      </c>
      <c r="N24" s="117"/>
      <c r="O24" s="94">
        <f>'21か月目'!O24+D24</f>
        <v>0</v>
      </c>
      <c r="P24" s="33" t="str">
        <f>IF($B23="","",'21か月目'!P24+E24)</f>
        <v/>
      </c>
      <c r="Q24" s="77" t="str">
        <f t="shared" ref="Q24" si="49">IF(B23="","",IF(O24-(K24-P24)=0,0,ROUNDDOWN(((O24-K24)/(O24-P24)*100),3)))</f>
        <v/>
      </c>
      <c r="R24" s="139"/>
      <c r="S24" s="121"/>
      <c r="T24" s="122"/>
      <c r="U24" s="123"/>
    </row>
    <row r="25" spans="1:21" ht="9.9499999999999993" customHeight="1" x14ac:dyDescent="0.15">
      <c r="A25" s="142">
        <v>7</v>
      </c>
      <c r="B25" s="177" t="str">
        <f>IF('１か月目'!B25=0,"",'１か月目'!B25)</f>
        <v/>
      </c>
      <c r="C25" s="108" t="s">
        <v>12</v>
      </c>
      <c r="D25" s="46">
        <f>IF(B25="",0,D$13)</f>
        <v>0</v>
      </c>
      <c r="E25" s="47"/>
      <c r="F25" s="36" t="str">
        <f t="shared" ref="F25" si="50">IF($B25="","",(D25-(E25+G25+H25)))</f>
        <v/>
      </c>
      <c r="G25" s="47"/>
      <c r="H25" s="47"/>
      <c r="I25" s="81" t="str">
        <f t="shared" ref="I25" si="51">IF(B25="","",IF((D25-E25)=0,0,ROUNDDOWN(((F25/D25)*100),3)))</f>
        <v/>
      </c>
      <c r="J25" s="95" t="str">
        <f>'１か月目'!J25</f>
        <v/>
      </c>
      <c r="K25" s="32" t="str">
        <f>IF($B25="","",'21か月目'!K25+(E25+G25+H25))</f>
        <v/>
      </c>
      <c r="L25" s="32" t="str">
        <f>IF($B25="","",'21か月目'!L25-D25)</f>
        <v/>
      </c>
      <c r="M25" s="88" t="str">
        <f t="shared" ref="M25" si="52">IF(B25="","",IF((J25-K25)=0,0,ROUNDDOWN((((O25-K25)/J25)*100),3)))</f>
        <v/>
      </c>
      <c r="N25" s="116" t="str">
        <f t="shared" ref="N25" si="53">IF(B25="","",IF(AND(M25&gt;=80,M26&gt;=80),"可","不可"))</f>
        <v/>
      </c>
      <c r="O25" s="95">
        <f>'21か月目'!O25+D25</f>
        <v>0</v>
      </c>
      <c r="P25" s="32" t="str">
        <f>IF($B25="","",'21か月目'!P25+E25)</f>
        <v/>
      </c>
      <c r="Q25" s="76" t="str">
        <f t="shared" ref="Q25" si="54">IF(B25="","",IF(O25-(K25-P25)=0,0,ROUNDDOWN(((O25-K25)/(O25-P25)*100),3)))</f>
        <v/>
      </c>
      <c r="R25" s="138" t="str">
        <f t="shared" ref="R25" si="55">IF(B25="","",IF(Q25+Q26=0,0,ROUNDDOWN((((O25-K25)+(O26-K26))/((O25-P25)+(O26-P26))*100),3)))</f>
        <v/>
      </c>
      <c r="S25" s="118"/>
      <c r="T25" s="119"/>
      <c r="U25" s="120"/>
    </row>
    <row r="26" spans="1:21" ht="9.9499999999999993" customHeight="1" x14ac:dyDescent="0.15">
      <c r="A26" s="143"/>
      <c r="B26" s="178"/>
      <c r="C26" s="18" t="s">
        <v>13</v>
      </c>
      <c r="D26" s="48">
        <f>IF(B25="",0,D$14)</f>
        <v>0</v>
      </c>
      <c r="E26" s="41"/>
      <c r="F26" s="33" t="str">
        <f t="shared" ref="F26" si="56">IF($B25="","",(D26-(E26+G26+H26)))</f>
        <v/>
      </c>
      <c r="G26" s="41"/>
      <c r="H26" s="41"/>
      <c r="I26" s="77" t="str">
        <f t="shared" ref="I26" si="57">IF(B25="","",IF((D26-E26)=0,0,ROUNDDOWN(((F26/D26)*100),3)))</f>
        <v/>
      </c>
      <c r="J26" s="94" t="str">
        <f>'１か月目'!J26</f>
        <v/>
      </c>
      <c r="K26" s="33" t="str">
        <f>IF($B25="","",'21か月目'!K26+(E26+G26+H26))</f>
        <v/>
      </c>
      <c r="L26" s="33" t="str">
        <f>IF($B25="","",'21か月目'!L26-D26)</f>
        <v/>
      </c>
      <c r="M26" s="86" t="str">
        <f t="shared" ref="M26" si="58">IF(B25="","",IF((J26-K26)=0,0,ROUNDDOWN((((O26-K26)/J26)*100),3)))</f>
        <v/>
      </c>
      <c r="N26" s="117"/>
      <c r="O26" s="94">
        <f>'21か月目'!O26+D26</f>
        <v>0</v>
      </c>
      <c r="P26" s="33" t="str">
        <f>IF($B25="","",'21か月目'!P26+E26)</f>
        <v/>
      </c>
      <c r="Q26" s="77" t="str">
        <f t="shared" ref="Q26" si="59">IF(B25="","",IF(O26-(K26-P26)=0,0,ROUNDDOWN(((O26-K26)/(O26-P26)*100),3)))</f>
        <v/>
      </c>
      <c r="R26" s="139"/>
      <c r="S26" s="121"/>
      <c r="T26" s="122"/>
      <c r="U26" s="123"/>
    </row>
    <row r="27" spans="1:21" ht="9.9499999999999993" customHeight="1" x14ac:dyDescent="0.15">
      <c r="A27" s="142">
        <v>8</v>
      </c>
      <c r="B27" s="177" t="str">
        <f>IF('１か月目'!B27=0,"",'１か月目'!B27)</f>
        <v/>
      </c>
      <c r="C27" s="20" t="s">
        <v>12</v>
      </c>
      <c r="D27" s="42">
        <f>IF(B27="",0,D$13)</f>
        <v>0</v>
      </c>
      <c r="E27" s="43"/>
      <c r="F27" s="34" t="str">
        <f t="shared" ref="F27" si="60">IF($B27="","",(D27-(E27+G27+H27)))</f>
        <v/>
      </c>
      <c r="G27" s="43"/>
      <c r="H27" s="43"/>
      <c r="I27" s="79" t="str">
        <f t="shared" ref="I27" si="61">IF(B27="","",IF((D27-E27)=0,0,ROUNDDOWN(((F27/D27)*100),3)))</f>
        <v/>
      </c>
      <c r="J27" s="95" t="str">
        <f>'１か月目'!J27</f>
        <v/>
      </c>
      <c r="K27" s="32" t="str">
        <f>IF($B27="","",'21か月目'!K27+(E27+G27+H27))</f>
        <v/>
      </c>
      <c r="L27" s="32" t="str">
        <f>IF($B27="","",'21か月目'!L27-D27)</f>
        <v/>
      </c>
      <c r="M27" s="85" t="str">
        <f t="shared" ref="M27" si="62">IF(B27="","",IF((J27-K27)=0,0,ROUNDDOWN((((O27-K27)/J27)*100),3)))</f>
        <v/>
      </c>
      <c r="N27" s="116" t="str">
        <f t="shared" ref="N27" si="63">IF(B27="","",IF(AND(M27&gt;=80,M28&gt;=80),"可","不可"))</f>
        <v/>
      </c>
      <c r="O27" s="95">
        <f>'21か月目'!O27+D27</f>
        <v>0</v>
      </c>
      <c r="P27" s="32" t="str">
        <f>IF($B27="","",'21か月目'!P27+E27)</f>
        <v/>
      </c>
      <c r="Q27" s="76" t="str">
        <f t="shared" ref="Q27" si="64">IF(B27="","",IF(O27-(K27-P27)=0,0,ROUNDDOWN(((O27-K27)/(O27-P27)*100),3)))</f>
        <v/>
      </c>
      <c r="R27" s="138" t="str">
        <f t="shared" ref="R27" si="65">IF(B27="","",IF(Q27+Q28=0,0,ROUNDDOWN((((O27-K27)+(O28-K28))/((O27-P27)+(O28-P28))*100),3)))</f>
        <v/>
      </c>
      <c r="S27" s="118"/>
      <c r="T27" s="119"/>
      <c r="U27" s="120"/>
    </row>
    <row r="28" spans="1:21" ht="9.9499999999999993" customHeight="1" x14ac:dyDescent="0.15">
      <c r="A28" s="143"/>
      <c r="B28" s="178"/>
      <c r="C28" s="109" t="s">
        <v>13</v>
      </c>
      <c r="D28" s="44">
        <f>IF(B27="",0,D$14)</f>
        <v>0</v>
      </c>
      <c r="E28" s="45"/>
      <c r="F28" s="35" t="str">
        <f t="shared" ref="F28" si="66">IF($B27="","",(D28-(E28+G28+H28)))</f>
        <v/>
      </c>
      <c r="G28" s="45"/>
      <c r="H28" s="45"/>
      <c r="I28" s="80" t="str">
        <f t="shared" ref="I28" si="67">IF(B27="","",IF((D28-E28)=0,0,ROUNDDOWN(((F28/D28)*100),3)))</f>
        <v/>
      </c>
      <c r="J28" s="94" t="str">
        <f>'１か月目'!J28</f>
        <v/>
      </c>
      <c r="K28" s="33" t="str">
        <f>IF($B27="","",'21か月目'!K28+(E28+G28+H28))</f>
        <v/>
      </c>
      <c r="L28" s="33" t="str">
        <f>IF($B27="","",'21か月目'!L28-D28)</f>
        <v/>
      </c>
      <c r="M28" s="87" t="str">
        <f t="shared" ref="M28" si="68">IF(B27="","",IF((J28-K28)=0,0,ROUNDDOWN((((O28-K28)/J28)*100),3)))</f>
        <v/>
      </c>
      <c r="N28" s="117"/>
      <c r="O28" s="94">
        <f>'21か月目'!O28+D28</f>
        <v>0</v>
      </c>
      <c r="P28" s="33" t="str">
        <f>IF($B27="","",'21か月目'!P28+E28)</f>
        <v/>
      </c>
      <c r="Q28" s="77" t="str">
        <f t="shared" ref="Q28" si="69">IF(B27="","",IF(O28-(K28-P28)=0,0,ROUNDDOWN(((O28-K28)/(O28-P28)*100),3)))</f>
        <v/>
      </c>
      <c r="R28" s="139"/>
      <c r="S28" s="121"/>
      <c r="T28" s="122"/>
      <c r="U28" s="123"/>
    </row>
    <row r="29" spans="1:21" ht="9.9499999999999993" customHeight="1" x14ac:dyDescent="0.15">
      <c r="A29" s="142">
        <v>9</v>
      </c>
      <c r="B29" s="177" t="str">
        <f>IF('１か月目'!B29=0,"",'１か月目'!B29)</f>
        <v/>
      </c>
      <c r="C29" s="108" t="s">
        <v>12</v>
      </c>
      <c r="D29" s="46">
        <f>IF(B29="",0,D$13)</f>
        <v>0</v>
      </c>
      <c r="E29" s="47"/>
      <c r="F29" s="36" t="str">
        <f t="shared" ref="F29" si="70">IF($B29="","",(D29-(E29+G29+H29)))</f>
        <v/>
      </c>
      <c r="G29" s="47"/>
      <c r="H29" s="47"/>
      <c r="I29" s="81" t="str">
        <f t="shared" ref="I29" si="71">IF(B29="","",IF((D29-E29)=0,0,ROUNDDOWN(((F29/D29)*100),3)))</f>
        <v/>
      </c>
      <c r="J29" s="95" t="str">
        <f>'１か月目'!J29</f>
        <v/>
      </c>
      <c r="K29" s="32" t="str">
        <f>IF($B29="","",'21か月目'!K29+(E29+G29+H29))</f>
        <v/>
      </c>
      <c r="L29" s="32" t="str">
        <f>IF($B29="","",'21か月目'!L29-D29)</f>
        <v/>
      </c>
      <c r="M29" s="88" t="str">
        <f t="shared" ref="M29" si="72">IF(B29="","",IF((J29-K29)=0,0,ROUNDDOWN((((O29-K29)/J29)*100),3)))</f>
        <v/>
      </c>
      <c r="N29" s="116" t="str">
        <f t="shared" ref="N29" si="73">IF(B29="","",IF(AND(M29&gt;=80,M30&gt;=80),"可","不可"))</f>
        <v/>
      </c>
      <c r="O29" s="95">
        <f>'21か月目'!O29+D29</f>
        <v>0</v>
      </c>
      <c r="P29" s="32" t="str">
        <f>IF($B29="","",'21か月目'!P29+E29)</f>
        <v/>
      </c>
      <c r="Q29" s="76" t="str">
        <f t="shared" ref="Q29" si="74">IF(B29="","",IF(O29-(K29-P29)=0,0,ROUNDDOWN(((O29-K29)/(O29-P29)*100),3)))</f>
        <v/>
      </c>
      <c r="R29" s="138" t="str">
        <f t="shared" ref="R29" si="75">IF(B29="","",IF(Q29+Q30=0,0,ROUNDDOWN((((O29-K29)+(O30-K30))/((O29-P29)+(O30-P30))*100),3)))</f>
        <v/>
      </c>
      <c r="S29" s="118"/>
      <c r="T29" s="119"/>
      <c r="U29" s="120"/>
    </row>
    <row r="30" spans="1:21" ht="9.9499999999999993" customHeight="1" x14ac:dyDescent="0.15">
      <c r="A30" s="143"/>
      <c r="B30" s="178"/>
      <c r="C30" s="18" t="s">
        <v>13</v>
      </c>
      <c r="D30" s="48">
        <f>IF(B29="",0,D$14)</f>
        <v>0</v>
      </c>
      <c r="E30" s="41"/>
      <c r="F30" s="33" t="str">
        <f t="shared" ref="F30" si="76">IF($B29="","",(D30-(E30+G30+H30)))</f>
        <v/>
      </c>
      <c r="G30" s="41"/>
      <c r="H30" s="41"/>
      <c r="I30" s="77" t="str">
        <f t="shared" ref="I30" si="77">IF(B29="","",IF((D30-E30)=0,0,ROUNDDOWN(((F30/D30)*100),3)))</f>
        <v/>
      </c>
      <c r="J30" s="94" t="str">
        <f>'１か月目'!J30</f>
        <v/>
      </c>
      <c r="K30" s="33" t="str">
        <f>IF($B29="","",'21か月目'!K30+(E30+G30+H30))</f>
        <v/>
      </c>
      <c r="L30" s="33" t="str">
        <f>IF($B29="","",'21か月目'!L30-D30)</f>
        <v/>
      </c>
      <c r="M30" s="86" t="str">
        <f t="shared" ref="M30" si="78">IF(B29="","",IF((J30-K30)=0,0,ROUNDDOWN((((O30-K30)/J30)*100),3)))</f>
        <v/>
      </c>
      <c r="N30" s="117"/>
      <c r="O30" s="94">
        <f>'21か月目'!O30+D30</f>
        <v>0</v>
      </c>
      <c r="P30" s="33" t="str">
        <f>IF($B29="","",'21か月目'!P30+E30)</f>
        <v/>
      </c>
      <c r="Q30" s="77" t="str">
        <f t="shared" ref="Q30" si="79">IF(B29="","",IF(O30-(K30-P30)=0,0,ROUNDDOWN(((O30-K30)/(O30-P30)*100),3)))</f>
        <v/>
      </c>
      <c r="R30" s="139"/>
      <c r="S30" s="121"/>
      <c r="T30" s="122"/>
      <c r="U30" s="123"/>
    </row>
    <row r="31" spans="1:21" ht="9.9499999999999993" customHeight="1" x14ac:dyDescent="0.15">
      <c r="A31" s="142">
        <v>10</v>
      </c>
      <c r="B31" s="177" t="str">
        <f>IF('１か月目'!B31=0,"",'１か月目'!B31)</f>
        <v/>
      </c>
      <c r="C31" s="20" t="s">
        <v>12</v>
      </c>
      <c r="D31" s="42">
        <f>IF(B31="",0,D$13)</f>
        <v>0</v>
      </c>
      <c r="E31" s="43"/>
      <c r="F31" s="34" t="str">
        <f t="shared" ref="F31" si="80">IF($B31="","",(D31-(E31+G31+H31)))</f>
        <v/>
      </c>
      <c r="G31" s="43"/>
      <c r="H31" s="43"/>
      <c r="I31" s="79" t="str">
        <f t="shared" ref="I31" si="81">IF(B31="","",IF((D31-E31)=0,0,ROUNDDOWN(((F31/D31)*100),3)))</f>
        <v/>
      </c>
      <c r="J31" s="95" t="str">
        <f>'１か月目'!J31</f>
        <v/>
      </c>
      <c r="K31" s="32" t="str">
        <f>IF($B31="","",'21か月目'!K31+(E31+G31+H31))</f>
        <v/>
      </c>
      <c r="L31" s="32" t="str">
        <f>IF($B31="","",'21か月目'!L31-D31)</f>
        <v/>
      </c>
      <c r="M31" s="85" t="str">
        <f t="shared" ref="M31" si="82">IF(B31="","",IF((J31-K31)=0,0,ROUNDDOWN((((O31-K31)/J31)*100),3)))</f>
        <v/>
      </c>
      <c r="N31" s="116" t="str">
        <f t="shared" ref="N31" si="83">IF(B31="","",IF(AND(M31&gt;=80,M32&gt;=80),"可","不可"))</f>
        <v/>
      </c>
      <c r="O31" s="95">
        <f>'21か月目'!O31+D31</f>
        <v>0</v>
      </c>
      <c r="P31" s="32" t="str">
        <f>IF($B31="","",'21か月目'!P31+E31)</f>
        <v/>
      </c>
      <c r="Q31" s="76" t="str">
        <f t="shared" ref="Q31" si="84">IF(B31="","",IF(O31-(K31-P31)=0,0,ROUNDDOWN(((O31-K31)/(O31-P31)*100),3)))</f>
        <v/>
      </c>
      <c r="R31" s="138" t="str">
        <f t="shared" ref="R31" si="85">IF(B31="","",IF(Q31+Q32=0,0,ROUNDDOWN((((O31-K31)+(O32-K32))/((O31-P31)+(O32-P32))*100),3)))</f>
        <v/>
      </c>
      <c r="S31" s="118"/>
      <c r="T31" s="119"/>
      <c r="U31" s="120"/>
    </row>
    <row r="32" spans="1:21" ht="9.9499999999999993" customHeight="1" x14ac:dyDescent="0.15">
      <c r="A32" s="143"/>
      <c r="B32" s="178"/>
      <c r="C32" s="109" t="s">
        <v>13</v>
      </c>
      <c r="D32" s="44">
        <f>IF(B31="",0,D$14)</f>
        <v>0</v>
      </c>
      <c r="E32" s="45"/>
      <c r="F32" s="35" t="str">
        <f t="shared" ref="F32" si="86">IF($B31="","",(D32-(E32+G32+H32)))</f>
        <v/>
      </c>
      <c r="G32" s="45"/>
      <c r="H32" s="45"/>
      <c r="I32" s="80" t="str">
        <f t="shared" ref="I32" si="87">IF(B31="","",IF((D32-E32)=0,0,ROUNDDOWN(((F32/D32)*100),3)))</f>
        <v/>
      </c>
      <c r="J32" s="94" t="str">
        <f>'１か月目'!J32</f>
        <v/>
      </c>
      <c r="K32" s="33" t="str">
        <f>IF($B31="","",'21か月目'!K32+(E32+G32+H32))</f>
        <v/>
      </c>
      <c r="L32" s="33" t="str">
        <f>IF($B31="","",'21か月目'!L32-D32)</f>
        <v/>
      </c>
      <c r="M32" s="87" t="str">
        <f t="shared" ref="M32" si="88">IF(B31="","",IF((J32-K32)=0,0,ROUNDDOWN((((O32-K32)/J32)*100),3)))</f>
        <v/>
      </c>
      <c r="N32" s="117"/>
      <c r="O32" s="94">
        <f>'21か月目'!O32+D32</f>
        <v>0</v>
      </c>
      <c r="P32" s="33" t="str">
        <f>IF($B31="","",'21か月目'!P32+E32)</f>
        <v/>
      </c>
      <c r="Q32" s="77" t="str">
        <f t="shared" ref="Q32" si="89">IF(B31="","",IF(O32-(K32-P32)=0,0,ROUNDDOWN(((O32-K32)/(O32-P32)*100),3)))</f>
        <v/>
      </c>
      <c r="R32" s="139"/>
      <c r="S32" s="121"/>
      <c r="T32" s="122"/>
      <c r="U32" s="123"/>
    </row>
    <row r="33" spans="1:21" ht="9.9499999999999993" customHeight="1" x14ac:dyDescent="0.15">
      <c r="A33" s="142">
        <v>11</v>
      </c>
      <c r="B33" s="177" t="str">
        <f>IF('１か月目'!B33=0,"",'１か月目'!B33)</f>
        <v/>
      </c>
      <c r="C33" s="108" t="s">
        <v>12</v>
      </c>
      <c r="D33" s="46">
        <f>IF(B33="",0,D$13)</f>
        <v>0</v>
      </c>
      <c r="E33" s="47"/>
      <c r="F33" s="36" t="str">
        <f t="shared" ref="F33" si="90">IF($B33="","",(D33-(E33+G33+H33)))</f>
        <v/>
      </c>
      <c r="G33" s="47"/>
      <c r="H33" s="47"/>
      <c r="I33" s="81" t="str">
        <f t="shared" ref="I33" si="91">IF(B33="","",IF((D33-E33)=0,0,ROUNDDOWN(((F33/D33)*100),3)))</f>
        <v/>
      </c>
      <c r="J33" s="95" t="str">
        <f>'１か月目'!J33</f>
        <v/>
      </c>
      <c r="K33" s="32" t="str">
        <f>IF($B33="","",'21か月目'!K33+(E33+G33+H33))</f>
        <v/>
      </c>
      <c r="L33" s="32" t="str">
        <f>IF($B33="","",'21か月目'!L33-D33)</f>
        <v/>
      </c>
      <c r="M33" s="88" t="str">
        <f t="shared" ref="M33" si="92">IF(B33="","",IF((J33-K33)=0,0,ROUNDDOWN((((O33-K33)/J33)*100),3)))</f>
        <v/>
      </c>
      <c r="N33" s="116" t="str">
        <f t="shared" ref="N33" si="93">IF(B33="","",IF(AND(M33&gt;=80,M34&gt;=80),"可","不可"))</f>
        <v/>
      </c>
      <c r="O33" s="95">
        <f>'21か月目'!O33+D33</f>
        <v>0</v>
      </c>
      <c r="P33" s="32" t="str">
        <f>IF($B33="","",'21か月目'!P33+E33)</f>
        <v/>
      </c>
      <c r="Q33" s="76" t="str">
        <f t="shared" ref="Q33" si="94">IF(B33="","",IF(O33-(K33-P33)=0,0,ROUNDDOWN(((O33-K33)/(O33-P33)*100),3)))</f>
        <v/>
      </c>
      <c r="R33" s="138" t="str">
        <f t="shared" ref="R33" si="95">IF(B33="","",IF(Q33+Q34=0,0,ROUNDDOWN((((O33-K33)+(O34-K34))/((O33-P33)+(O34-P34))*100),3)))</f>
        <v/>
      </c>
      <c r="S33" s="118"/>
      <c r="T33" s="119"/>
      <c r="U33" s="120"/>
    </row>
    <row r="34" spans="1:21" ht="9.9499999999999993" customHeight="1" x14ac:dyDescent="0.15">
      <c r="A34" s="143"/>
      <c r="B34" s="178"/>
      <c r="C34" s="18" t="s">
        <v>13</v>
      </c>
      <c r="D34" s="48">
        <f>IF(B33="",0,D$14)</f>
        <v>0</v>
      </c>
      <c r="E34" s="41"/>
      <c r="F34" s="33" t="str">
        <f t="shared" ref="F34" si="96">IF($B33="","",(D34-(E34+G34+H34)))</f>
        <v/>
      </c>
      <c r="G34" s="41"/>
      <c r="H34" s="41"/>
      <c r="I34" s="77" t="str">
        <f t="shared" ref="I34" si="97">IF(B33="","",IF((D34-E34)=0,0,ROUNDDOWN(((F34/D34)*100),3)))</f>
        <v/>
      </c>
      <c r="J34" s="94" t="str">
        <f>'１か月目'!J34</f>
        <v/>
      </c>
      <c r="K34" s="33" t="str">
        <f>IF($B33="","",'21か月目'!K34+(E34+G34+H34))</f>
        <v/>
      </c>
      <c r="L34" s="33" t="str">
        <f>IF($B33="","",'21か月目'!L34-D34)</f>
        <v/>
      </c>
      <c r="M34" s="86" t="str">
        <f t="shared" ref="M34" si="98">IF(B33="","",IF((J34-K34)=0,0,ROUNDDOWN((((O34-K34)/J34)*100),3)))</f>
        <v/>
      </c>
      <c r="N34" s="117"/>
      <c r="O34" s="94">
        <f>'21か月目'!O34+D34</f>
        <v>0</v>
      </c>
      <c r="P34" s="33" t="str">
        <f>IF($B33="","",'21か月目'!P34+E34)</f>
        <v/>
      </c>
      <c r="Q34" s="77" t="str">
        <f t="shared" ref="Q34" si="99">IF(B33="","",IF(O34-(K34-P34)=0,0,ROUNDDOWN(((O34-K34)/(O34-P34)*100),3)))</f>
        <v/>
      </c>
      <c r="R34" s="139"/>
      <c r="S34" s="121"/>
      <c r="T34" s="122"/>
      <c r="U34" s="123"/>
    </row>
    <row r="35" spans="1:21" ht="9.9499999999999993" customHeight="1" x14ac:dyDescent="0.15">
      <c r="A35" s="142">
        <v>12</v>
      </c>
      <c r="B35" s="177" t="str">
        <f>IF('１か月目'!B35=0,"",'１か月目'!B35)</f>
        <v/>
      </c>
      <c r="C35" s="20" t="s">
        <v>12</v>
      </c>
      <c r="D35" s="42">
        <f>IF(B35="",0,D$13)</f>
        <v>0</v>
      </c>
      <c r="E35" s="43"/>
      <c r="F35" s="34" t="str">
        <f t="shared" ref="F35" si="100">IF($B35="","",(D35-(E35+G35+H35)))</f>
        <v/>
      </c>
      <c r="G35" s="43"/>
      <c r="H35" s="43"/>
      <c r="I35" s="79" t="str">
        <f t="shared" ref="I35" si="101">IF(B35="","",IF((D35-E35)=0,0,ROUNDDOWN(((F35/D35)*100),3)))</f>
        <v/>
      </c>
      <c r="J35" s="95" t="str">
        <f>'１か月目'!J35</f>
        <v/>
      </c>
      <c r="K35" s="32" t="str">
        <f>IF($B35="","",'21か月目'!K35+(E35+G35+H35))</f>
        <v/>
      </c>
      <c r="L35" s="32" t="str">
        <f>IF($B35="","",'21か月目'!L35-D35)</f>
        <v/>
      </c>
      <c r="M35" s="85" t="str">
        <f t="shared" ref="M35" si="102">IF(B35="","",IF((J35-K35)=0,0,ROUNDDOWN((((O35-K35)/J35)*100),3)))</f>
        <v/>
      </c>
      <c r="N35" s="116" t="str">
        <f t="shared" ref="N35" si="103">IF(B35="","",IF(AND(M35&gt;=80,M36&gt;=80),"可","不可"))</f>
        <v/>
      </c>
      <c r="O35" s="95">
        <f>'21か月目'!O35+D35</f>
        <v>0</v>
      </c>
      <c r="P35" s="32" t="str">
        <f>IF($B35="","",'21か月目'!P35+E35)</f>
        <v/>
      </c>
      <c r="Q35" s="76" t="str">
        <f t="shared" ref="Q35" si="104">IF(B35="","",IF(O35-(K35-P35)=0,0,ROUNDDOWN(((O35-K35)/(O35-P35)*100),3)))</f>
        <v/>
      </c>
      <c r="R35" s="138" t="str">
        <f t="shared" ref="R35" si="105">IF(B35="","",IF(Q35+Q36=0,0,ROUNDDOWN((((O35-K35)+(O36-K36))/((O35-P35)+(O36-P36))*100),3)))</f>
        <v/>
      </c>
      <c r="S35" s="118"/>
      <c r="T35" s="119"/>
      <c r="U35" s="120"/>
    </row>
    <row r="36" spans="1:21" ht="9.9499999999999993" customHeight="1" x14ac:dyDescent="0.15">
      <c r="A36" s="143"/>
      <c r="B36" s="178"/>
      <c r="C36" s="109" t="s">
        <v>13</v>
      </c>
      <c r="D36" s="44">
        <f>IF(B35="",0,D$14)</f>
        <v>0</v>
      </c>
      <c r="E36" s="45"/>
      <c r="F36" s="35" t="str">
        <f t="shared" ref="F36" si="106">IF($B35="","",(D36-(E36+G36+H36)))</f>
        <v/>
      </c>
      <c r="G36" s="45"/>
      <c r="H36" s="45"/>
      <c r="I36" s="80" t="str">
        <f t="shared" ref="I36" si="107">IF(B35="","",IF((D36-E36)=0,0,ROUNDDOWN(((F36/D36)*100),3)))</f>
        <v/>
      </c>
      <c r="J36" s="94" t="str">
        <f>'１か月目'!J36</f>
        <v/>
      </c>
      <c r="K36" s="33" t="str">
        <f>IF($B35="","",'21か月目'!K36+(E36+G36+H36))</f>
        <v/>
      </c>
      <c r="L36" s="33" t="str">
        <f>IF($B35="","",'21か月目'!L36-D36)</f>
        <v/>
      </c>
      <c r="M36" s="87" t="str">
        <f t="shared" ref="M36" si="108">IF(B35="","",IF((J36-K36)=0,0,ROUNDDOWN((((O36-K36)/J36)*100),3)))</f>
        <v/>
      </c>
      <c r="N36" s="117"/>
      <c r="O36" s="94">
        <f>'21か月目'!O36+D36</f>
        <v>0</v>
      </c>
      <c r="P36" s="33" t="str">
        <f>IF($B35="","",'21か月目'!P36+E36)</f>
        <v/>
      </c>
      <c r="Q36" s="77" t="str">
        <f t="shared" ref="Q36" si="109">IF(B35="","",IF(O36-(K36-P36)=0,0,ROUNDDOWN(((O36-K36)/(O36-P36)*100),3)))</f>
        <v/>
      </c>
      <c r="R36" s="139"/>
      <c r="S36" s="121"/>
      <c r="T36" s="122"/>
      <c r="U36" s="123"/>
    </row>
    <row r="37" spans="1:21" ht="9.9499999999999993" customHeight="1" x14ac:dyDescent="0.15">
      <c r="A37" s="142">
        <v>13</v>
      </c>
      <c r="B37" s="177" t="str">
        <f>IF('１か月目'!B37=0,"",'１か月目'!B37)</f>
        <v/>
      </c>
      <c r="C37" s="108" t="s">
        <v>12</v>
      </c>
      <c r="D37" s="46">
        <f>IF(B37="",0,D$13)</f>
        <v>0</v>
      </c>
      <c r="E37" s="47"/>
      <c r="F37" s="36" t="str">
        <f t="shared" ref="F37" si="110">IF($B37="","",(D37-(E37+G37+H37)))</f>
        <v/>
      </c>
      <c r="G37" s="47"/>
      <c r="H37" s="47"/>
      <c r="I37" s="81" t="str">
        <f t="shared" ref="I37" si="111">IF(B37="","",IF((D37-E37)=0,0,ROUNDDOWN(((F37/D37)*100),3)))</f>
        <v/>
      </c>
      <c r="J37" s="95" t="str">
        <f>'１か月目'!J37</f>
        <v/>
      </c>
      <c r="K37" s="32" t="str">
        <f>IF($B37="","",'21か月目'!K37+(E37+G37+H37))</f>
        <v/>
      </c>
      <c r="L37" s="32" t="str">
        <f>IF($B37="","",'21か月目'!L37-D37)</f>
        <v/>
      </c>
      <c r="M37" s="88" t="str">
        <f t="shared" ref="M37" si="112">IF(B37="","",IF((J37-K37)=0,0,ROUNDDOWN((((O37-K37)/J37)*100),3)))</f>
        <v/>
      </c>
      <c r="N37" s="116" t="str">
        <f t="shared" ref="N37" si="113">IF(B37="","",IF(AND(M37&gt;=80,M38&gt;=80),"可","不可"))</f>
        <v/>
      </c>
      <c r="O37" s="95">
        <f>'21か月目'!O37+D37</f>
        <v>0</v>
      </c>
      <c r="P37" s="32" t="str">
        <f>IF($B37="","",'21か月目'!P37+E37)</f>
        <v/>
      </c>
      <c r="Q37" s="76" t="str">
        <f t="shared" ref="Q37" si="114">IF(B37="","",IF(O37-(K37-P37)=0,0,ROUNDDOWN(((O37-K37)/(O37-P37)*100),3)))</f>
        <v/>
      </c>
      <c r="R37" s="138" t="str">
        <f t="shared" ref="R37" si="115">IF(B37="","",IF(Q37+Q38=0,0,ROUNDDOWN((((O37-K37)+(O38-K38))/((O37-P37)+(O38-P38))*100),3)))</f>
        <v/>
      </c>
      <c r="S37" s="118"/>
      <c r="T37" s="119"/>
      <c r="U37" s="120"/>
    </row>
    <row r="38" spans="1:21" ht="9.9499999999999993" customHeight="1" x14ac:dyDescent="0.15">
      <c r="A38" s="143"/>
      <c r="B38" s="178"/>
      <c r="C38" s="18" t="s">
        <v>13</v>
      </c>
      <c r="D38" s="48">
        <f>IF(B37="",0,D$14)</f>
        <v>0</v>
      </c>
      <c r="E38" s="41"/>
      <c r="F38" s="33" t="str">
        <f t="shared" ref="F38" si="116">IF($B37="","",(D38-(E38+G38+H38)))</f>
        <v/>
      </c>
      <c r="G38" s="41"/>
      <c r="H38" s="41"/>
      <c r="I38" s="77" t="str">
        <f t="shared" ref="I38" si="117">IF(B37="","",IF((D38-E38)=0,0,ROUNDDOWN(((F38/D38)*100),3)))</f>
        <v/>
      </c>
      <c r="J38" s="94" t="str">
        <f>'１か月目'!J38</f>
        <v/>
      </c>
      <c r="K38" s="33" t="str">
        <f>IF($B37="","",'21か月目'!K38+(E38+G38+H38))</f>
        <v/>
      </c>
      <c r="L38" s="33" t="str">
        <f>IF($B37="","",'21か月目'!L38-D38)</f>
        <v/>
      </c>
      <c r="M38" s="86" t="str">
        <f t="shared" ref="M38" si="118">IF(B37="","",IF((J38-K38)=0,0,ROUNDDOWN((((O38-K38)/J38)*100),3)))</f>
        <v/>
      </c>
      <c r="N38" s="117"/>
      <c r="O38" s="94">
        <f>'21か月目'!O38+D38</f>
        <v>0</v>
      </c>
      <c r="P38" s="33" t="str">
        <f>IF($B37="","",'21か月目'!P38+E38)</f>
        <v/>
      </c>
      <c r="Q38" s="77" t="str">
        <f t="shared" ref="Q38" si="119">IF(B37="","",IF(O38-(K38-P38)=0,0,ROUNDDOWN(((O38-K38)/(O38-P38)*100),3)))</f>
        <v/>
      </c>
      <c r="R38" s="139"/>
      <c r="S38" s="121"/>
      <c r="T38" s="122"/>
      <c r="U38" s="123"/>
    </row>
    <row r="39" spans="1:21" ht="9.9499999999999993" customHeight="1" x14ac:dyDescent="0.15">
      <c r="A39" s="142">
        <v>14</v>
      </c>
      <c r="B39" s="177" t="str">
        <f>IF('１か月目'!B39=0,"",'１か月目'!B39)</f>
        <v/>
      </c>
      <c r="C39" s="20" t="s">
        <v>12</v>
      </c>
      <c r="D39" s="42">
        <f>IF(B39="",0,D$13)</f>
        <v>0</v>
      </c>
      <c r="E39" s="43"/>
      <c r="F39" s="34" t="str">
        <f t="shared" ref="F39" si="120">IF($B39="","",(D39-(E39+G39+H39)))</f>
        <v/>
      </c>
      <c r="G39" s="43"/>
      <c r="H39" s="43"/>
      <c r="I39" s="79" t="str">
        <f t="shared" ref="I39" si="121">IF(B39="","",IF((D39-E39)=0,0,ROUNDDOWN(((F39/D39)*100),3)))</f>
        <v/>
      </c>
      <c r="J39" s="95" t="str">
        <f>'１か月目'!J39</f>
        <v/>
      </c>
      <c r="K39" s="32" t="str">
        <f>IF($B39="","",'21か月目'!K39+(E39+G39+H39))</f>
        <v/>
      </c>
      <c r="L39" s="32" t="str">
        <f>IF($B39="","",'21か月目'!L39-D39)</f>
        <v/>
      </c>
      <c r="M39" s="85" t="str">
        <f t="shared" ref="M39" si="122">IF(B39="","",IF((J39-K39)=0,0,ROUNDDOWN((((O39-K39)/J39)*100),3)))</f>
        <v/>
      </c>
      <c r="N39" s="116" t="str">
        <f t="shared" ref="N39" si="123">IF(B39="","",IF(AND(M39&gt;=80,M40&gt;=80),"可","不可"))</f>
        <v/>
      </c>
      <c r="O39" s="95">
        <f>'21か月目'!O39+D39</f>
        <v>0</v>
      </c>
      <c r="P39" s="32" t="str">
        <f>IF($B39="","",'21か月目'!P39+E39)</f>
        <v/>
      </c>
      <c r="Q39" s="76" t="str">
        <f t="shared" ref="Q39" si="124">IF(B39="","",IF(O39-(K39-P39)=0,0,ROUNDDOWN(((O39-K39)/(O39-P39)*100),3)))</f>
        <v/>
      </c>
      <c r="R39" s="138" t="str">
        <f t="shared" ref="R39" si="125">IF(B39="","",IF(Q39+Q40=0,0,ROUNDDOWN((((O39-K39)+(O40-K40))/((O39-P39)+(O40-P40))*100),3)))</f>
        <v/>
      </c>
      <c r="S39" s="118"/>
      <c r="T39" s="119"/>
      <c r="U39" s="120"/>
    </row>
    <row r="40" spans="1:21" ht="9.9499999999999993" customHeight="1" x14ac:dyDescent="0.15">
      <c r="A40" s="143"/>
      <c r="B40" s="178"/>
      <c r="C40" s="109" t="s">
        <v>13</v>
      </c>
      <c r="D40" s="44">
        <f>IF(B39="",0,D$14)</f>
        <v>0</v>
      </c>
      <c r="E40" s="45"/>
      <c r="F40" s="35" t="str">
        <f t="shared" ref="F40" si="126">IF($B39="","",(D40-(E40+G40+H40)))</f>
        <v/>
      </c>
      <c r="G40" s="45"/>
      <c r="H40" s="45"/>
      <c r="I40" s="80" t="str">
        <f t="shared" ref="I40" si="127">IF(B39="","",IF((D40-E40)=0,0,ROUNDDOWN(((F40/D40)*100),3)))</f>
        <v/>
      </c>
      <c r="J40" s="94" t="str">
        <f>'１か月目'!J40</f>
        <v/>
      </c>
      <c r="K40" s="33" t="str">
        <f>IF($B39="","",'21か月目'!K40+(E40+G40+H40))</f>
        <v/>
      </c>
      <c r="L40" s="33" t="str">
        <f>IF($B39="","",'21か月目'!L40-D40)</f>
        <v/>
      </c>
      <c r="M40" s="87" t="str">
        <f t="shared" ref="M40" si="128">IF(B39="","",IF((J40-K40)=0,0,ROUNDDOWN((((O40-K40)/J40)*100),3)))</f>
        <v/>
      </c>
      <c r="N40" s="117"/>
      <c r="O40" s="94">
        <f>'21か月目'!O40+D40</f>
        <v>0</v>
      </c>
      <c r="P40" s="33" t="str">
        <f>IF($B39="","",'21か月目'!P40+E40)</f>
        <v/>
      </c>
      <c r="Q40" s="77" t="str">
        <f t="shared" ref="Q40" si="129">IF(B39="","",IF(O40-(K40-P40)=0,0,ROUNDDOWN(((O40-K40)/(O40-P40)*100),3)))</f>
        <v/>
      </c>
      <c r="R40" s="139"/>
      <c r="S40" s="121"/>
      <c r="T40" s="122"/>
      <c r="U40" s="123"/>
    </row>
    <row r="41" spans="1:21" ht="9.9499999999999993" customHeight="1" x14ac:dyDescent="0.15">
      <c r="A41" s="142">
        <v>15</v>
      </c>
      <c r="B41" s="177" t="str">
        <f>IF('１か月目'!B41=0,"",'１か月目'!B41)</f>
        <v/>
      </c>
      <c r="C41" s="20" t="s">
        <v>12</v>
      </c>
      <c r="D41" s="46">
        <f>IF(B41="",0,D$13)</f>
        <v>0</v>
      </c>
      <c r="E41" s="47"/>
      <c r="F41" s="36" t="str">
        <f t="shared" ref="F41" si="130">IF($B41="","",(D41-(E41+G41+H41)))</f>
        <v/>
      </c>
      <c r="G41" s="47"/>
      <c r="H41" s="47"/>
      <c r="I41" s="81" t="str">
        <f t="shared" ref="I41" si="131">IF(B41="","",IF((D41-E41)=0,0,ROUNDDOWN(((F41/D41)*100),3)))</f>
        <v/>
      </c>
      <c r="J41" s="95" t="str">
        <f>'１か月目'!J41</f>
        <v/>
      </c>
      <c r="K41" s="32" t="str">
        <f>IF($B41="","",'21か月目'!K41+(E41+G41+H41))</f>
        <v/>
      </c>
      <c r="L41" s="32" t="str">
        <f>IF($B41="","",'21か月目'!L41-D41)</f>
        <v/>
      </c>
      <c r="M41" s="88" t="str">
        <f t="shared" ref="M41" si="132">IF(B41="","",IF((J41-K41)=0,0,ROUNDDOWN((((O41-K41)/J41)*100),3)))</f>
        <v/>
      </c>
      <c r="N41" s="116" t="str">
        <f t="shared" ref="N41" si="133">IF(B41="","",IF(AND(M41&gt;=80,M42&gt;=80),"可","不可"))</f>
        <v/>
      </c>
      <c r="O41" s="95">
        <f>'21か月目'!O41+D41</f>
        <v>0</v>
      </c>
      <c r="P41" s="32" t="str">
        <f>IF($B41="","",'21か月目'!P41+E41)</f>
        <v/>
      </c>
      <c r="Q41" s="76" t="str">
        <f t="shared" ref="Q41" si="134">IF(B41="","",IF(O41-(K41-P41)=0,0,ROUNDDOWN(((O41-K41)/(O41-P41)*100),3)))</f>
        <v/>
      </c>
      <c r="R41" s="138" t="str">
        <f t="shared" ref="R41" si="135">IF(B41="","",IF(Q41+Q42=0,0,ROUNDDOWN((((O41-K41)+(O42-K42))/((O41-P41)+(O42-P42))*100),3)))</f>
        <v/>
      </c>
      <c r="S41" s="118"/>
      <c r="T41" s="119"/>
      <c r="U41" s="120"/>
    </row>
    <row r="42" spans="1:21" ht="9.9499999999999993" customHeight="1" x14ac:dyDescent="0.15">
      <c r="A42" s="143"/>
      <c r="B42" s="178"/>
      <c r="C42" s="109" t="s">
        <v>13</v>
      </c>
      <c r="D42" s="48">
        <f>IF(B41="",0,D$14)</f>
        <v>0</v>
      </c>
      <c r="E42" s="41"/>
      <c r="F42" s="33" t="str">
        <f t="shared" ref="F42" si="136">IF($B41="","",(D42-(E42+G42+H42)))</f>
        <v/>
      </c>
      <c r="G42" s="41"/>
      <c r="H42" s="41"/>
      <c r="I42" s="77" t="str">
        <f t="shared" ref="I42" si="137">IF(B41="","",IF((D42-E42)=0,0,ROUNDDOWN(((F42/D42)*100),3)))</f>
        <v/>
      </c>
      <c r="J42" s="94" t="str">
        <f>'１か月目'!J42</f>
        <v/>
      </c>
      <c r="K42" s="33" t="str">
        <f>IF($B41="","",'21か月目'!K42+(E42+G42+H42))</f>
        <v/>
      </c>
      <c r="L42" s="33" t="str">
        <f>IF($B41="","",'21か月目'!L42-D42)</f>
        <v/>
      </c>
      <c r="M42" s="86" t="str">
        <f t="shared" ref="M42" si="138">IF(B41="","",IF((J42-K42)=0,0,ROUNDDOWN((((O42-K42)/J42)*100),3)))</f>
        <v/>
      </c>
      <c r="N42" s="117"/>
      <c r="O42" s="94">
        <f>'21か月目'!O42+D42</f>
        <v>0</v>
      </c>
      <c r="P42" s="33" t="str">
        <f>IF($B41="","",'21か月目'!P42+E42)</f>
        <v/>
      </c>
      <c r="Q42" s="77" t="str">
        <f t="shared" ref="Q42" si="139">IF(B41="","",IF(O42-(K42-P42)=0,0,ROUNDDOWN(((O42-K42)/(O42-P42)*100),3)))</f>
        <v/>
      </c>
      <c r="R42" s="139"/>
      <c r="S42" s="121"/>
      <c r="T42" s="122"/>
      <c r="U42" s="123"/>
    </row>
    <row r="43" spans="1:21" ht="9.9499999999999993" customHeight="1" x14ac:dyDescent="0.15">
      <c r="A43" s="142">
        <v>16</v>
      </c>
      <c r="B43" s="184" t="str">
        <f>IF('１か月目'!B43=0,"",'１か月目'!B43)</f>
        <v/>
      </c>
      <c r="C43" s="21" t="s">
        <v>12</v>
      </c>
      <c r="D43" s="49">
        <f>IF(B43="",0,D$13)</f>
        <v>0</v>
      </c>
      <c r="E43" s="50"/>
      <c r="F43" s="37" t="str">
        <f t="shared" ref="F43" si="140">IF($B43="","",(D43-(E43+G43+H43)))</f>
        <v/>
      </c>
      <c r="G43" s="50"/>
      <c r="H43" s="50"/>
      <c r="I43" s="82" t="str">
        <f t="shared" ref="I43" si="141">IF(B43="","",IF((D43-E43)=0,0,ROUNDDOWN(((F43/D43)*100),3)))</f>
        <v/>
      </c>
      <c r="J43" s="95" t="str">
        <f>'１か月目'!J43</f>
        <v/>
      </c>
      <c r="K43" s="32" t="str">
        <f>IF($B43="","",'21か月目'!K43+(E43+G43+H43))</f>
        <v/>
      </c>
      <c r="L43" s="32" t="str">
        <f>IF($B43="","",'21か月目'!L43-D43)</f>
        <v/>
      </c>
      <c r="M43" s="89" t="str">
        <f t="shared" ref="M43" si="142">IF(B43="","",IF((J43-K43)=0,0,ROUNDDOWN((((O43-K43)/J43)*100),3)))</f>
        <v/>
      </c>
      <c r="N43" s="163" t="str">
        <f t="shared" ref="N43" si="143">IF(B43="","",IF(AND(M43&gt;=80,M44&gt;=80),"可","不可"))</f>
        <v/>
      </c>
      <c r="O43" s="95">
        <f>'21か月目'!O43+D43</f>
        <v>0</v>
      </c>
      <c r="P43" s="32" t="str">
        <f>IF($B43="","",'21か月目'!P43+E43)</f>
        <v/>
      </c>
      <c r="Q43" s="76" t="str">
        <f t="shared" ref="Q43" si="144">IF(B43="","",IF(O43-(K43-P43)=0,0,ROUNDDOWN(((O43-K43)/(O43-P43)*100),3)))</f>
        <v/>
      </c>
      <c r="R43" s="138" t="str">
        <f t="shared" ref="R43" si="145">IF(B43="","",IF(Q43+Q44=0,0,ROUNDDOWN((((O43-K43)+(O44-K44))/((O43-P43)+(O44-P44))*100),3)))</f>
        <v/>
      </c>
      <c r="S43" s="164"/>
      <c r="T43" s="165"/>
      <c r="U43" s="166"/>
    </row>
    <row r="44" spans="1:21" ht="9.9499999999999993" customHeight="1" x14ac:dyDescent="0.15">
      <c r="A44" s="143"/>
      <c r="B44" s="178"/>
      <c r="C44" s="109" t="s">
        <v>13</v>
      </c>
      <c r="D44" s="44">
        <f>IF(B43="",0,D$14)</f>
        <v>0</v>
      </c>
      <c r="E44" s="45"/>
      <c r="F44" s="35" t="str">
        <f t="shared" ref="F44" si="146">IF($B43="","",(D44-(E44+G44+H44)))</f>
        <v/>
      </c>
      <c r="G44" s="45"/>
      <c r="H44" s="45"/>
      <c r="I44" s="80" t="str">
        <f t="shared" ref="I44" si="147">IF(B43="","",IF((D44-E44)=0,0,ROUNDDOWN(((F44/D44)*100),3)))</f>
        <v/>
      </c>
      <c r="J44" s="94" t="str">
        <f>'１か月目'!J44</f>
        <v/>
      </c>
      <c r="K44" s="33" t="str">
        <f>IF($B43="","",'21か月目'!K44+(E44+G44+H44))</f>
        <v/>
      </c>
      <c r="L44" s="33" t="str">
        <f>IF($B43="","",'21か月目'!L44-D44)</f>
        <v/>
      </c>
      <c r="M44" s="87" t="str">
        <f t="shared" ref="M44" si="148">IF(B43="","",IF((J44-K44)=0,0,ROUNDDOWN((((O44-K44)/J44)*100),3)))</f>
        <v/>
      </c>
      <c r="N44" s="117"/>
      <c r="O44" s="94">
        <f>'21か月目'!O44+D44</f>
        <v>0</v>
      </c>
      <c r="P44" s="33" t="str">
        <f>IF($B43="","",'21か月目'!P44+E44)</f>
        <v/>
      </c>
      <c r="Q44" s="77" t="str">
        <f t="shared" ref="Q44" si="149">IF(B43="","",IF(O44-(K44-P44)=0,0,ROUNDDOWN(((O44-K44)/(O44-P44)*100),3)))</f>
        <v/>
      </c>
      <c r="R44" s="139"/>
      <c r="S44" s="121"/>
      <c r="T44" s="122"/>
      <c r="U44" s="123"/>
    </row>
    <row r="45" spans="1:21" ht="9.9499999999999993" customHeight="1" x14ac:dyDescent="0.15">
      <c r="A45" s="142">
        <v>17</v>
      </c>
      <c r="B45" s="177" t="str">
        <f>IF('１か月目'!B45=0,"",'１か月目'!B45)</f>
        <v/>
      </c>
      <c r="C45" s="108" t="s">
        <v>12</v>
      </c>
      <c r="D45" s="46">
        <f>IF(B45="",0,D$13)</f>
        <v>0</v>
      </c>
      <c r="E45" s="47"/>
      <c r="F45" s="36" t="str">
        <f t="shared" ref="F45" si="150">IF($B45="","",(D45-(E45+G45+H45)))</f>
        <v/>
      </c>
      <c r="G45" s="47"/>
      <c r="H45" s="47"/>
      <c r="I45" s="81" t="str">
        <f t="shared" ref="I45" si="151">IF(B45="","",IF((D45-E45)=0,0,ROUNDDOWN(((F45/D45)*100),3)))</f>
        <v/>
      </c>
      <c r="J45" s="95" t="str">
        <f>'１か月目'!J45</f>
        <v/>
      </c>
      <c r="K45" s="32" t="str">
        <f>IF($B45="","",'21か月目'!K45+(E45+G45+H45))</f>
        <v/>
      </c>
      <c r="L45" s="32" t="str">
        <f>IF($B45="","",'21か月目'!L45-D45)</f>
        <v/>
      </c>
      <c r="M45" s="88" t="str">
        <f t="shared" ref="M45" si="152">IF(B45="","",IF((J45-K45)=0,0,ROUNDDOWN((((O45-K45)/J45)*100),3)))</f>
        <v/>
      </c>
      <c r="N45" s="116" t="str">
        <f t="shared" ref="N45" si="153">IF(B45="","",IF(AND(M45&gt;=80,M46&gt;=80),"可","不可"))</f>
        <v/>
      </c>
      <c r="O45" s="95">
        <f>'21か月目'!O45+D45</f>
        <v>0</v>
      </c>
      <c r="P45" s="32" t="str">
        <f>IF($B45="","",'21か月目'!P45+E45)</f>
        <v/>
      </c>
      <c r="Q45" s="76" t="str">
        <f t="shared" ref="Q45" si="154">IF(B45="","",IF(O45-(K45-P45)=0,0,ROUNDDOWN(((O45-K45)/(O45-P45)*100),3)))</f>
        <v/>
      </c>
      <c r="R45" s="138" t="str">
        <f t="shared" ref="R45" si="155">IF(B45="","",IF(Q45+Q46=0,0,ROUNDDOWN((((O45-K45)+(O46-K46))/((O45-P45)+(O46-P46))*100),3)))</f>
        <v/>
      </c>
      <c r="S45" s="118"/>
      <c r="T45" s="119"/>
      <c r="U45" s="120"/>
    </row>
    <row r="46" spans="1:21" ht="9.9499999999999993" customHeight="1" x14ac:dyDescent="0.15">
      <c r="A46" s="143"/>
      <c r="B46" s="178"/>
      <c r="C46" s="18" t="s">
        <v>13</v>
      </c>
      <c r="D46" s="48">
        <f>IF(B45="",0,D$14)</f>
        <v>0</v>
      </c>
      <c r="E46" s="41"/>
      <c r="F46" s="33" t="str">
        <f t="shared" ref="F46" si="156">IF($B45="","",(D46-(E46+G46+H46)))</f>
        <v/>
      </c>
      <c r="G46" s="41"/>
      <c r="H46" s="41"/>
      <c r="I46" s="77" t="str">
        <f t="shared" ref="I46" si="157">IF(B45="","",IF((D46-E46)=0,0,ROUNDDOWN(((F46/D46)*100),3)))</f>
        <v/>
      </c>
      <c r="J46" s="94" t="str">
        <f>'１か月目'!J46</f>
        <v/>
      </c>
      <c r="K46" s="33" t="str">
        <f>IF($B45="","",'21か月目'!K46+(E46+G46+H46))</f>
        <v/>
      </c>
      <c r="L46" s="33" t="str">
        <f>IF($B45="","",'21か月目'!L46-D46)</f>
        <v/>
      </c>
      <c r="M46" s="86" t="str">
        <f t="shared" ref="M46" si="158">IF(B45="","",IF((J46-K46)=0,0,ROUNDDOWN((((O46-K46)/J46)*100),3)))</f>
        <v/>
      </c>
      <c r="N46" s="117"/>
      <c r="O46" s="94">
        <f>'21か月目'!O46+D46</f>
        <v>0</v>
      </c>
      <c r="P46" s="33" t="str">
        <f>IF($B45="","",'21か月目'!P46+E46)</f>
        <v/>
      </c>
      <c r="Q46" s="77" t="str">
        <f t="shared" ref="Q46" si="159">IF(B45="","",IF(O46-(K46-P46)=0,0,ROUNDDOWN(((O46-K46)/(O46-P46)*100),3)))</f>
        <v/>
      </c>
      <c r="R46" s="139"/>
      <c r="S46" s="121"/>
      <c r="T46" s="122"/>
      <c r="U46" s="123"/>
    </row>
    <row r="47" spans="1:21" ht="9.9499999999999993" customHeight="1" x14ac:dyDescent="0.15">
      <c r="A47" s="142">
        <v>18</v>
      </c>
      <c r="B47" s="177" t="str">
        <f>IF('１か月目'!B47=0,"",'１か月目'!B47)</f>
        <v/>
      </c>
      <c r="C47" s="20" t="s">
        <v>12</v>
      </c>
      <c r="D47" s="42">
        <f>IF(B47="",0,D$13)</f>
        <v>0</v>
      </c>
      <c r="E47" s="43"/>
      <c r="F47" s="34" t="str">
        <f t="shared" ref="F47" si="160">IF($B47="","",(D47-(E47+G47+H47)))</f>
        <v/>
      </c>
      <c r="G47" s="43"/>
      <c r="H47" s="43"/>
      <c r="I47" s="79" t="str">
        <f t="shared" ref="I47" si="161">IF(B47="","",IF((D47-E47)=0,0,ROUNDDOWN(((F47/D47)*100),3)))</f>
        <v/>
      </c>
      <c r="J47" s="95" t="str">
        <f>'１か月目'!J47</f>
        <v/>
      </c>
      <c r="K47" s="32" t="str">
        <f>IF($B47="","",'21か月目'!K47+(E47+G47+H47))</f>
        <v/>
      </c>
      <c r="L47" s="32" t="str">
        <f>IF($B47="","",'21か月目'!L47-D47)</f>
        <v/>
      </c>
      <c r="M47" s="85" t="str">
        <f t="shared" ref="M47" si="162">IF(B47="","",IF((J47-K47)=0,0,ROUNDDOWN((((O47-K47)/J47)*100),3)))</f>
        <v/>
      </c>
      <c r="N47" s="116" t="str">
        <f t="shared" ref="N47" si="163">IF(B47="","",IF(AND(M47&gt;=80,M48&gt;=80),"可","不可"))</f>
        <v/>
      </c>
      <c r="O47" s="95">
        <f>'21か月目'!O47+D47</f>
        <v>0</v>
      </c>
      <c r="P47" s="32" t="str">
        <f>IF($B47="","",'21か月目'!P47+E47)</f>
        <v/>
      </c>
      <c r="Q47" s="76" t="str">
        <f t="shared" ref="Q47" si="164">IF(B47="","",IF(O47-(K47-P47)=0,0,ROUNDDOWN(((O47-K47)/(O47-P47)*100),3)))</f>
        <v/>
      </c>
      <c r="R47" s="138" t="str">
        <f t="shared" ref="R47" si="165">IF(B47="","",IF(Q47+Q48=0,0,ROUNDDOWN((((O47-K47)+(O48-K48))/((O47-P47)+(O48-P48))*100),3)))</f>
        <v/>
      </c>
      <c r="S47" s="118"/>
      <c r="T47" s="119"/>
      <c r="U47" s="120"/>
    </row>
    <row r="48" spans="1:21" ht="9.9499999999999993" customHeight="1" x14ac:dyDescent="0.15">
      <c r="A48" s="143"/>
      <c r="B48" s="178"/>
      <c r="C48" s="109" t="s">
        <v>13</v>
      </c>
      <c r="D48" s="44">
        <f>IF(B47="",0,D$14)</f>
        <v>0</v>
      </c>
      <c r="E48" s="45"/>
      <c r="F48" s="35" t="str">
        <f t="shared" ref="F48" si="166">IF($B47="","",(D48-(E48+G48+H48)))</f>
        <v/>
      </c>
      <c r="G48" s="45"/>
      <c r="H48" s="45"/>
      <c r="I48" s="80" t="str">
        <f t="shared" ref="I48" si="167">IF(B47="","",IF((D48-E48)=0,0,ROUNDDOWN(((F48/D48)*100),3)))</f>
        <v/>
      </c>
      <c r="J48" s="94" t="str">
        <f>'１か月目'!J48</f>
        <v/>
      </c>
      <c r="K48" s="33" t="str">
        <f>IF($B47="","",'21か月目'!K48+(E48+G48+H48))</f>
        <v/>
      </c>
      <c r="L48" s="33" t="str">
        <f>IF($B47="","",'21か月目'!L48-D48)</f>
        <v/>
      </c>
      <c r="M48" s="87" t="str">
        <f t="shared" ref="M48" si="168">IF(B47="","",IF((J48-K48)=0,0,ROUNDDOWN((((O48-K48)/J48)*100),3)))</f>
        <v/>
      </c>
      <c r="N48" s="117"/>
      <c r="O48" s="94">
        <f>'21か月目'!O48+D48</f>
        <v>0</v>
      </c>
      <c r="P48" s="33" t="str">
        <f>IF($B47="","",'21か月目'!P48+E48)</f>
        <v/>
      </c>
      <c r="Q48" s="77" t="str">
        <f t="shared" ref="Q48" si="169">IF(B47="","",IF(O48-(K48-P48)=0,0,ROUNDDOWN(((O48-K48)/(O48-P48)*100),3)))</f>
        <v/>
      </c>
      <c r="R48" s="139"/>
      <c r="S48" s="121"/>
      <c r="T48" s="122"/>
      <c r="U48" s="123"/>
    </row>
    <row r="49" spans="1:21" ht="9.9499999999999993" customHeight="1" x14ac:dyDescent="0.15">
      <c r="A49" s="142">
        <v>19</v>
      </c>
      <c r="B49" s="177" t="str">
        <f>IF('１か月目'!B49=0,"",'１か月目'!B49)</f>
        <v/>
      </c>
      <c r="C49" s="108" t="s">
        <v>12</v>
      </c>
      <c r="D49" s="46">
        <f>IF(B49="",0,D$13)</f>
        <v>0</v>
      </c>
      <c r="E49" s="47"/>
      <c r="F49" s="36" t="str">
        <f t="shared" ref="F49" si="170">IF($B49="","",(D49-(E49+G49+H49)))</f>
        <v/>
      </c>
      <c r="G49" s="47"/>
      <c r="H49" s="47"/>
      <c r="I49" s="81" t="str">
        <f t="shared" ref="I49" si="171">IF(B49="","",IF((D49-E49)=0,0,ROUNDDOWN(((F49/D49)*100),3)))</f>
        <v/>
      </c>
      <c r="J49" s="95" t="str">
        <f>'１か月目'!J49</f>
        <v/>
      </c>
      <c r="K49" s="32" t="str">
        <f>IF($B49="","",'21か月目'!K49+(E49+G49+H49))</f>
        <v/>
      </c>
      <c r="L49" s="32" t="str">
        <f>IF($B49="","",'21か月目'!L49-D49)</f>
        <v/>
      </c>
      <c r="M49" s="88" t="str">
        <f t="shared" ref="M49" si="172">IF(B49="","",IF((J49-K49)=0,0,ROUNDDOWN((((O49-K49)/J49)*100),3)))</f>
        <v/>
      </c>
      <c r="N49" s="116" t="str">
        <f t="shared" ref="N49" si="173">IF(B49="","",IF(AND(M49&gt;=80,M50&gt;=80),"可","不可"))</f>
        <v/>
      </c>
      <c r="O49" s="95">
        <f>'21か月目'!O49+D49</f>
        <v>0</v>
      </c>
      <c r="P49" s="32" t="str">
        <f>IF($B49="","",'21か月目'!P49+E49)</f>
        <v/>
      </c>
      <c r="Q49" s="76" t="str">
        <f t="shared" ref="Q49" si="174">IF(B49="","",IF(O49-(K49-P49)=0,0,ROUNDDOWN(((O49-K49)/(O49-P49)*100),3)))</f>
        <v/>
      </c>
      <c r="R49" s="138" t="str">
        <f t="shared" ref="R49" si="175">IF(B49="","",IF(Q49+Q50=0,0,ROUNDDOWN((((O49-K49)+(O50-K50))/((O49-P49)+(O50-P50))*100),3)))</f>
        <v/>
      </c>
      <c r="S49" s="118"/>
      <c r="T49" s="119"/>
      <c r="U49" s="120"/>
    </row>
    <row r="50" spans="1:21" ht="9.9499999999999993" customHeight="1" x14ac:dyDescent="0.15">
      <c r="A50" s="143"/>
      <c r="B50" s="178"/>
      <c r="C50" s="18" t="s">
        <v>13</v>
      </c>
      <c r="D50" s="48">
        <f>IF(B49="",0,D$14)</f>
        <v>0</v>
      </c>
      <c r="E50" s="41"/>
      <c r="F50" s="33" t="str">
        <f t="shared" ref="F50" si="176">IF($B49="","",(D50-(E50+G50+H50)))</f>
        <v/>
      </c>
      <c r="G50" s="41"/>
      <c r="H50" s="41"/>
      <c r="I50" s="77" t="str">
        <f t="shared" ref="I50" si="177">IF(B49="","",IF((D50-E50)=0,0,ROUNDDOWN(((F50/D50)*100),3)))</f>
        <v/>
      </c>
      <c r="J50" s="94" t="str">
        <f>'１か月目'!J50</f>
        <v/>
      </c>
      <c r="K50" s="33" t="str">
        <f>IF($B49="","",'21か月目'!K50+(E50+G50+H50))</f>
        <v/>
      </c>
      <c r="L50" s="33" t="str">
        <f>IF($B49="","",'21か月目'!L50-D50)</f>
        <v/>
      </c>
      <c r="M50" s="86" t="str">
        <f t="shared" ref="M50" si="178">IF(B49="","",IF((J50-K50)=0,0,ROUNDDOWN((((O50-K50)/J50)*100),3)))</f>
        <v/>
      </c>
      <c r="N50" s="117"/>
      <c r="O50" s="94">
        <f>'21か月目'!O50+D50</f>
        <v>0</v>
      </c>
      <c r="P50" s="33" t="str">
        <f>IF($B49="","",'21か月目'!P50+E50)</f>
        <v/>
      </c>
      <c r="Q50" s="77" t="str">
        <f t="shared" ref="Q50" si="179">IF(B49="","",IF(O50-(K50-P50)=0,0,ROUNDDOWN(((O50-K50)/(O50-P50)*100),3)))</f>
        <v/>
      </c>
      <c r="R50" s="139"/>
      <c r="S50" s="121"/>
      <c r="T50" s="122"/>
      <c r="U50" s="123"/>
    </row>
    <row r="51" spans="1:21" ht="9.9499999999999993" customHeight="1" x14ac:dyDescent="0.15">
      <c r="A51" s="142">
        <v>20</v>
      </c>
      <c r="B51" s="177" t="str">
        <f>IF('１か月目'!B51=0,"",'１か月目'!B51)</f>
        <v/>
      </c>
      <c r="C51" s="20" t="s">
        <v>12</v>
      </c>
      <c r="D51" s="46">
        <f>IF(B51="",0,D$13)</f>
        <v>0</v>
      </c>
      <c r="E51" s="47"/>
      <c r="F51" s="36" t="str">
        <f t="shared" ref="F51" si="180">IF($B51="","",(D51-(E51+G51+H51)))</f>
        <v/>
      </c>
      <c r="G51" s="47"/>
      <c r="H51" s="47"/>
      <c r="I51" s="81" t="str">
        <f t="shared" ref="I51" si="181">IF(B51="","",IF((D51-E51)=0,0,ROUNDDOWN(((F51/D51)*100),3)))</f>
        <v/>
      </c>
      <c r="J51" s="95" t="str">
        <f>'１か月目'!J51</f>
        <v/>
      </c>
      <c r="K51" s="32" t="str">
        <f>IF($B51="","",'21か月目'!K51+(E51+G51+H51))</f>
        <v/>
      </c>
      <c r="L51" s="32" t="str">
        <f>IF($B51="","",'21か月目'!L51-D51)</f>
        <v/>
      </c>
      <c r="M51" s="88" t="str">
        <f t="shared" ref="M51" si="182">IF(B51="","",IF((J51-K51)=0,0,ROUNDDOWN((((O51-K51)/J51)*100),3)))</f>
        <v/>
      </c>
      <c r="N51" s="116" t="str">
        <f t="shared" ref="N51" si="183">IF(B51="","",IF(AND(M51&gt;=80,M52&gt;=80),"可","不可"))</f>
        <v/>
      </c>
      <c r="O51" s="95">
        <f>'21か月目'!O51+D51</f>
        <v>0</v>
      </c>
      <c r="P51" s="32" t="str">
        <f>IF($B51="","",'21か月目'!P51+E51)</f>
        <v/>
      </c>
      <c r="Q51" s="76" t="str">
        <f t="shared" ref="Q51" si="184">IF(B51="","",IF(O51-(K51-P51)=0,0,ROUNDDOWN(((O51-K51)/(O51-P51)*100),3)))</f>
        <v/>
      </c>
      <c r="R51" s="138" t="str">
        <f t="shared" ref="R51" si="185">IF(B51="","",IF(Q51+Q52=0,0,ROUNDDOWN((((O51-K51)+(O52-K52))/((O51-P51)+(O52-P52))*100),3)))</f>
        <v/>
      </c>
      <c r="S51" s="118"/>
      <c r="T51" s="119"/>
      <c r="U51" s="120"/>
    </row>
    <row r="52" spans="1:21" ht="9.9499999999999993" customHeight="1" x14ac:dyDescent="0.15">
      <c r="A52" s="143"/>
      <c r="B52" s="178"/>
      <c r="C52" s="109" t="s">
        <v>13</v>
      </c>
      <c r="D52" s="48">
        <f>IF(B51="",0,D$14)</f>
        <v>0</v>
      </c>
      <c r="E52" s="19"/>
      <c r="F52" s="33" t="str">
        <f t="shared" ref="F52" si="186">IF($B51="","",(D52-(E52+G52+H52)))</f>
        <v/>
      </c>
      <c r="G52" s="19"/>
      <c r="H52" s="19"/>
      <c r="I52" s="83" t="str">
        <f t="shared" ref="I52" si="187">IF(B51="","",IF((D52-E52)=0,0,ROUNDDOWN(((F52/D52)*100),3)))</f>
        <v/>
      </c>
      <c r="J52" s="94" t="str">
        <f>'１か月目'!J52</f>
        <v/>
      </c>
      <c r="K52" s="33" t="str">
        <f>IF($B51="","",'21か月目'!K52+(E52+G52+H52))</f>
        <v/>
      </c>
      <c r="L52" s="33" t="str">
        <f>IF($B51="","",'21か月目'!L52-D52)</f>
        <v/>
      </c>
      <c r="M52" s="90" t="str">
        <f t="shared" ref="M52" si="188">IF(B51="","",IF((J52-K52)=0,0,ROUNDDOWN((((O52-K52)/J52)*100),3)))</f>
        <v/>
      </c>
      <c r="N52" s="117"/>
      <c r="O52" s="94">
        <f>'21か月目'!O52+D52</f>
        <v>0</v>
      </c>
      <c r="P52" s="33" t="str">
        <f>IF($B51="","",'21か月目'!P52+E52)</f>
        <v/>
      </c>
      <c r="Q52" s="77" t="str">
        <f t="shared" ref="Q52" si="189">IF(B51="","",IF(O52-(K52-P52)=0,0,ROUNDDOWN(((O52-K52)/(O52-P52)*100),3)))</f>
        <v/>
      </c>
      <c r="R52" s="139"/>
      <c r="S52" s="121"/>
      <c r="T52" s="122"/>
      <c r="U52" s="123"/>
    </row>
    <row r="53" spans="1:21" ht="11.1" customHeight="1" x14ac:dyDescent="0.15">
      <c r="A53" s="28" t="s">
        <v>42</v>
      </c>
      <c r="B53" s="28"/>
      <c r="C53" s="29"/>
      <c r="D53" s="29"/>
      <c r="E53" s="29"/>
      <c r="F53" s="29"/>
      <c r="G53" s="29"/>
      <c r="H53" s="29"/>
      <c r="I53" s="29"/>
      <c r="J53" s="29"/>
      <c r="K53" s="29"/>
      <c r="L53" s="29"/>
      <c r="M53" s="29"/>
      <c r="N53" s="29"/>
      <c r="O53" s="29"/>
      <c r="P53" s="29"/>
      <c r="Q53" s="29"/>
      <c r="R53" s="29"/>
      <c r="S53" s="29"/>
      <c r="T53" s="29"/>
      <c r="U53" s="107" t="s">
        <v>14</v>
      </c>
    </row>
    <row r="54" spans="1:21" ht="11.1" customHeight="1" x14ac:dyDescent="0.15">
      <c r="A54" s="28" t="s">
        <v>41</v>
      </c>
      <c r="B54" s="28"/>
      <c r="C54" s="29"/>
      <c r="D54" s="29"/>
      <c r="E54" s="29"/>
      <c r="F54" s="29"/>
      <c r="G54" s="29"/>
      <c r="H54" s="29"/>
      <c r="I54" s="29"/>
      <c r="J54" s="29"/>
      <c r="K54" s="29"/>
      <c r="L54" s="29"/>
      <c r="M54" s="29"/>
      <c r="N54" s="29"/>
      <c r="O54" s="29"/>
      <c r="P54" s="29"/>
      <c r="Q54" s="29"/>
      <c r="R54" s="29"/>
      <c r="S54" s="29"/>
      <c r="T54" s="29"/>
      <c r="U54" s="29"/>
    </row>
    <row r="55" spans="1:21" ht="11.1" customHeight="1" x14ac:dyDescent="0.15">
      <c r="A55" s="28" t="s">
        <v>40</v>
      </c>
      <c r="B55" s="28"/>
      <c r="C55" s="29"/>
      <c r="D55" s="29"/>
      <c r="E55" s="29"/>
      <c r="F55" s="29"/>
      <c r="G55" s="29"/>
      <c r="H55" s="29"/>
      <c r="I55" s="29"/>
      <c r="J55" s="29"/>
      <c r="K55" s="29"/>
      <c r="L55" s="29"/>
      <c r="M55" s="29"/>
      <c r="N55" s="29"/>
      <c r="O55" s="29"/>
      <c r="P55" s="29"/>
      <c r="Q55" s="29"/>
      <c r="R55" s="29"/>
      <c r="S55" s="29"/>
      <c r="T55" s="29"/>
      <c r="U55" s="29"/>
    </row>
    <row r="56" spans="1:21" ht="11.1" customHeight="1" x14ac:dyDescent="0.15">
      <c r="A56" s="28" t="s">
        <v>44</v>
      </c>
    </row>
  </sheetData>
  <sheetProtection sheet="1" selectLockedCells="1"/>
  <mergeCells count="117">
    <mergeCell ref="A1:U2"/>
    <mergeCell ref="D4:J4"/>
    <mergeCell ref="O4:U4"/>
    <mergeCell ref="D5:F5"/>
    <mergeCell ref="H5:J5"/>
    <mergeCell ref="O5:U5"/>
    <mergeCell ref="O10:R10"/>
    <mergeCell ref="S11:U12"/>
    <mergeCell ref="A13:A14"/>
    <mergeCell ref="B13:B14"/>
    <mergeCell ref="N13:N14"/>
    <mergeCell ref="R13:R14"/>
    <mergeCell ref="S13:U14"/>
    <mergeCell ref="D6:F6"/>
    <mergeCell ref="G6:J6"/>
    <mergeCell ref="S7:U7"/>
    <mergeCell ref="A10:A12"/>
    <mergeCell ref="B10:B12"/>
    <mergeCell ref="C10:C12"/>
    <mergeCell ref="D10:I10"/>
    <mergeCell ref="J10:N10"/>
    <mergeCell ref="S10:U10"/>
    <mergeCell ref="A15:A16"/>
    <mergeCell ref="B15:B16"/>
    <mergeCell ref="N15:N16"/>
    <mergeCell ref="R15:R16"/>
    <mergeCell ref="S15:U16"/>
    <mergeCell ref="A17:A18"/>
    <mergeCell ref="B17:B18"/>
    <mergeCell ref="N17:N18"/>
    <mergeCell ref="R17:R18"/>
    <mergeCell ref="S17:U18"/>
    <mergeCell ref="A19:A20"/>
    <mergeCell ref="B19:B20"/>
    <mergeCell ref="N19:N20"/>
    <mergeCell ref="R19:R20"/>
    <mergeCell ref="S19:U20"/>
    <mergeCell ref="A21:A22"/>
    <mergeCell ref="B21:B22"/>
    <mergeCell ref="N21:N22"/>
    <mergeCell ref="R21:R22"/>
    <mergeCell ref="S21:U22"/>
    <mergeCell ref="A23:A24"/>
    <mergeCell ref="B23:B24"/>
    <mergeCell ref="N23:N24"/>
    <mergeCell ref="R23:R24"/>
    <mergeCell ref="S23:U24"/>
    <mergeCell ref="A25:A26"/>
    <mergeCell ref="B25:B26"/>
    <mergeCell ref="N25:N26"/>
    <mergeCell ref="R25:R26"/>
    <mergeCell ref="S25:U26"/>
    <mergeCell ref="A27:A28"/>
    <mergeCell ref="B27:B28"/>
    <mergeCell ref="N27:N28"/>
    <mergeCell ref="R27:R28"/>
    <mergeCell ref="S27:U28"/>
    <mergeCell ref="A29:A30"/>
    <mergeCell ref="B29:B30"/>
    <mergeCell ref="N29:N30"/>
    <mergeCell ref="R29:R30"/>
    <mergeCell ref="S29:U30"/>
    <mergeCell ref="A31:A32"/>
    <mergeCell ref="B31:B32"/>
    <mergeCell ref="N31:N32"/>
    <mergeCell ref="R31:R32"/>
    <mergeCell ref="S31:U32"/>
    <mergeCell ref="A33:A34"/>
    <mergeCell ref="B33:B34"/>
    <mergeCell ref="N33:N34"/>
    <mergeCell ref="R33:R34"/>
    <mergeCell ref="S33:U34"/>
    <mergeCell ref="A35:A36"/>
    <mergeCell ref="B35:B36"/>
    <mergeCell ref="N35:N36"/>
    <mergeCell ref="R35:R36"/>
    <mergeCell ref="S35:U36"/>
    <mergeCell ref="A37:A38"/>
    <mergeCell ref="B37:B38"/>
    <mergeCell ref="N37:N38"/>
    <mergeCell ref="R37:R38"/>
    <mergeCell ref="S37:U38"/>
    <mergeCell ref="A39:A40"/>
    <mergeCell ref="B39:B40"/>
    <mergeCell ref="N39:N40"/>
    <mergeCell ref="R39:R40"/>
    <mergeCell ref="S39:U40"/>
    <mergeCell ref="A41:A42"/>
    <mergeCell ref="B41:B42"/>
    <mergeCell ref="N41:N42"/>
    <mergeCell ref="R41:R42"/>
    <mergeCell ref="S41:U42"/>
    <mergeCell ref="A43:A44"/>
    <mergeCell ref="B43:B44"/>
    <mergeCell ref="N43:N44"/>
    <mergeCell ref="R43:R44"/>
    <mergeCell ref="S43:U44"/>
    <mergeCell ref="A45:A46"/>
    <mergeCell ref="B45:B46"/>
    <mergeCell ref="N45:N46"/>
    <mergeCell ref="R45:R46"/>
    <mergeCell ref="S45:U46"/>
    <mergeCell ref="A51:A52"/>
    <mergeCell ref="B51:B52"/>
    <mergeCell ref="N51:N52"/>
    <mergeCell ref="R51:R52"/>
    <mergeCell ref="S51:U52"/>
    <mergeCell ref="A47:A48"/>
    <mergeCell ref="B47:B48"/>
    <mergeCell ref="N47:N48"/>
    <mergeCell ref="R47:R48"/>
    <mergeCell ref="S47:U48"/>
    <mergeCell ref="A49:A50"/>
    <mergeCell ref="B49:B50"/>
    <mergeCell ref="N49:N50"/>
    <mergeCell ref="R49:R50"/>
    <mergeCell ref="S49:U50"/>
  </mergeCells>
  <phoneticPr fontId="26"/>
  <dataValidations count="1">
    <dataValidation type="whole" imeMode="off" operator="greaterThanOrEqual" allowBlank="1" showInputMessage="1" showErrorMessage="1" error="数字で入力してください" sqref="G13:H52 D13:E52" xr:uid="{F59BB11E-F46D-4426-BF97-F2E4E2346F68}">
      <formula1>0</formula1>
    </dataValidation>
  </dataValidations>
  <printOptions horizontalCentered="1" verticalCentered="1"/>
  <pageMargins left="0.39370078740157483" right="0.39370078740157483" top="0.39370078740157483" bottom="0.39370078740157483" header="0.31496062992125984" footer="0.31496062992125984"/>
  <pageSetup paperSize="9" orientation="landscape" r:id="rId1"/>
  <legacy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4CE90F-0920-4B57-8E24-19C08D3FF1B1}">
  <sheetPr>
    <tabColor theme="5" tint="0.59999389629810485"/>
  </sheetPr>
  <dimension ref="A1:U56"/>
  <sheetViews>
    <sheetView zoomScaleNormal="100" zoomScaleSheetLayoutView="100" workbookViewId="0">
      <selection activeCell="D13" sqref="D13"/>
    </sheetView>
  </sheetViews>
  <sheetFormatPr defaultRowHeight="13.5" x14ac:dyDescent="0.15"/>
  <cols>
    <col min="1" max="1" width="3.625" style="1" customWidth="1"/>
    <col min="2" max="2" width="12.625" style="1" customWidth="1"/>
    <col min="3" max="3" width="5.625" style="1" customWidth="1"/>
    <col min="4" max="21" width="6.625" style="1" customWidth="1"/>
    <col min="22" max="16384" width="9" style="1"/>
  </cols>
  <sheetData>
    <row r="1" spans="1:21" ht="12" customHeight="1" x14ac:dyDescent="0.15">
      <c r="A1" s="185" t="s">
        <v>9</v>
      </c>
      <c r="B1" s="185"/>
      <c r="C1" s="185"/>
      <c r="D1" s="185"/>
      <c r="E1" s="185"/>
      <c r="F1" s="185"/>
      <c r="G1" s="185"/>
      <c r="H1" s="185"/>
      <c r="I1" s="185"/>
      <c r="J1" s="185"/>
      <c r="K1" s="185"/>
      <c r="L1" s="185"/>
      <c r="M1" s="185"/>
      <c r="N1" s="185"/>
      <c r="O1" s="185"/>
      <c r="P1" s="185"/>
      <c r="Q1" s="185"/>
      <c r="R1" s="185"/>
      <c r="S1" s="185"/>
      <c r="T1" s="185"/>
      <c r="U1" s="185"/>
    </row>
    <row r="2" spans="1:21" ht="12" customHeight="1" x14ac:dyDescent="0.15">
      <c r="A2" s="185"/>
      <c r="B2" s="185"/>
      <c r="C2" s="185"/>
      <c r="D2" s="185"/>
      <c r="E2" s="185"/>
      <c r="F2" s="185"/>
      <c r="G2" s="185"/>
      <c r="H2" s="185"/>
      <c r="I2" s="185"/>
      <c r="J2" s="185"/>
      <c r="K2" s="185"/>
      <c r="L2" s="185"/>
      <c r="M2" s="185"/>
      <c r="N2" s="185"/>
      <c r="O2" s="185"/>
      <c r="P2" s="185"/>
      <c r="Q2" s="185"/>
      <c r="R2" s="185"/>
      <c r="S2" s="185"/>
      <c r="T2" s="185"/>
      <c r="U2" s="185"/>
    </row>
    <row r="3" spans="1:21" ht="6" customHeight="1" x14ac:dyDescent="0.15"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3"/>
      <c r="Q3" s="22"/>
      <c r="R3" s="22"/>
      <c r="S3" s="4"/>
      <c r="T3" s="4"/>
      <c r="U3" s="4"/>
    </row>
    <row r="4" spans="1:21" ht="12" customHeight="1" x14ac:dyDescent="0.15">
      <c r="B4" s="26" t="s">
        <v>22</v>
      </c>
      <c r="C4" s="56" t="s">
        <v>8</v>
      </c>
      <c r="D4" s="186" t="str">
        <f>IF('１か月目'!D4="","",'１か月目'!D4)</f>
        <v/>
      </c>
      <c r="E4" s="186"/>
      <c r="F4" s="186"/>
      <c r="G4" s="186"/>
      <c r="H4" s="186"/>
      <c r="I4" s="186"/>
      <c r="J4" s="186"/>
      <c r="K4" s="4"/>
      <c r="O4" s="174" t="str">
        <f>'１か月目'!O4:U4</f>
        <v>委託先名：</v>
      </c>
      <c r="P4" s="175"/>
      <c r="Q4" s="175"/>
      <c r="R4" s="175"/>
      <c r="S4" s="175"/>
      <c r="T4" s="175"/>
      <c r="U4" s="176"/>
    </row>
    <row r="5" spans="1:21" ht="12" customHeight="1" x14ac:dyDescent="0.15">
      <c r="B5" s="27" t="s">
        <v>21</v>
      </c>
      <c r="C5" s="23" t="s">
        <v>8</v>
      </c>
      <c r="D5" s="187" t="str">
        <f>IF('１か月目'!D5="","",'１か月目'!D5)</f>
        <v/>
      </c>
      <c r="E5" s="187"/>
      <c r="F5" s="187"/>
      <c r="G5" s="61" t="s">
        <v>7</v>
      </c>
      <c r="H5" s="187" t="str">
        <f>IF('１か月目'!H5="","",'１か月目'!H5)</f>
        <v/>
      </c>
      <c r="I5" s="187"/>
      <c r="J5" s="187"/>
      <c r="K5" s="4"/>
      <c r="O5" s="113" t="s">
        <v>26</v>
      </c>
      <c r="P5" s="114"/>
      <c r="Q5" s="114"/>
      <c r="R5" s="114"/>
      <c r="S5" s="114"/>
      <c r="T5" s="114"/>
      <c r="U5" s="115"/>
    </row>
    <row r="6" spans="1:21" ht="12" customHeight="1" x14ac:dyDescent="0.15">
      <c r="B6" s="27" t="s">
        <v>30</v>
      </c>
      <c r="C6" s="23" t="s">
        <v>8</v>
      </c>
      <c r="D6" s="154" t="e">
        <f ca="1">IF(MONTH(D5)+(K6-1)&lt;=24,MONTH(D5)+(K6-1),MONTH(D5)+(K6-1)-24)</f>
        <v>#VALUE!</v>
      </c>
      <c r="E6" s="154"/>
      <c r="F6" s="154"/>
      <c r="G6" s="158" t="e">
        <f ca="1">IF(D6="","","("&amp;IF(K6&gt;=10,"","　")&amp;K6&amp;"か月目／"&amp;IF(L6&gt;=10,"","　")&amp;L6&amp;"か月)")</f>
        <v>#VALUE!</v>
      </c>
      <c r="H6" s="158"/>
      <c r="I6" s="158"/>
      <c r="J6" s="158"/>
      <c r="K6" s="15">
        <f ca="1">VALUE(IF(LEFT(RIGHT(CELL("filename",$A$1),LEN(CELL("filename",$A$1))-FIND("か月目",CELL("filename",$A$1))+3),1)="]",MID(RIGHT(CELL("filename",$A$1),LEN(CELL("filename",$A$1))-FIND("か月目",CELL("filename",$A$1))+3),2,1),LEFT(RIGHT(CELL("filename",$A$1),LEN(CELL("filename",$A$1))-FIND("か月目",CELL("filename",$A$1))+3),2)))</f>
        <v>23</v>
      </c>
      <c r="L6" s="14" t="e">
        <f>IF(MONTH(D5)&lt;=MONTH(H5),MONTH(H5)-MONTH(D5)+1,24-MONTH(D5)+1+MONTH(H5))</f>
        <v>#VALUE!</v>
      </c>
      <c r="M6" s="14"/>
      <c r="N6" s="14"/>
      <c r="O6" s="24"/>
      <c r="P6" s="25"/>
      <c r="Q6" s="25"/>
      <c r="R6" s="25"/>
      <c r="S6" s="25"/>
      <c r="T6" s="25"/>
      <c r="U6" s="25"/>
    </row>
    <row r="7" spans="1:21" ht="12" customHeight="1" x14ac:dyDescent="0.15">
      <c r="B7" s="8"/>
      <c r="C7" s="8"/>
      <c r="D7" s="9"/>
      <c r="E7" s="9"/>
      <c r="F7" s="12"/>
      <c r="G7" s="12"/>
      <c r="H7" s="12"/>
      <c r="I7" s="11"/>
      <c r="J7" s="11"/>
      <c r="K7" s="11"/>
      <c r="L7" s="11"/>
      <c r="M7" s="11"/>
      <c r="N7" s="6"/>
      <c r="O7" s="7"/>
      <c r="P7" s="24"/>
      <c r="Q7" s="24"/>
      <c r="R7" s="24"/>
      <c r="S7" s="159" t="s">
        <v>46</v>
      </c>
      <c r="T7" s="160"/>
      <c r="U7" s="161"/>
    </row>
    <row r="8" spans="1:21" ht="3" customHeight="1" x14ac:dyDescent="0.15">
      <c r="B8" s="8"/>
      <c r="C8" s="8"/>
      <c r="D8" s="9"/>
      <c r="E8" s="9"/>
      <c r="F8" s="10"/>
      <c r="G8" s="10"/>
      <c r="H8" s="10"/>
      <c r="I8" s="8"/>
      <c r="J8" s="8"/>
      <c r="K8" s="8"/>
      <c r="L8" s="8"/>
      <c r="M8" s="8"/>
      <c r="N8" s="4"/>
      <c r="R8" s="63"/>
    </row>
    <row r="9" spans="1:21" ht="3" customHeight="1" x14ac:dyDescent="0.15"/>
    <row r="10" spans="1:21" ht="11.1" customHeight="1" x14ac:dyDescent="0.15">
      <c r="A10" s="179" t="s">
        <v>25</v>
      </c>
      <c r="B10" s="179" t="s">
        <v>10</v>
      </c>
      <c r="C10" s="181" t="s">
        <v>11</v>
      </c>
      <c r="D10" s="183" t="s">
        <v>5</v>
      </c>
      <c r="E10" s="179"/>
      <c r="F10" s="179"/>
      <c r="G10" s="179"/>
      <c r="H10" s="179"/>
      <c r="I10" s="181"/>
      <c r="J10" s="133" t="s">
        <v>37</v>
      </c>
      <c r="K10" s="134"/>
      <c r="L10" s="134"/>
      <c r="M10" s="134"/>
      <c r="N10" s="135"/>
      <c r="O10" s="171" t="s">
        <v>18</v>
      </c>
      <c r="P10" s="172"/>
      <c r="Q10" s="172"/>
      <c r="R10" s="173"/>
      <c r="S10" s="130" t="s">
        <v>6</v>
      </c>
      <c r="T10" s="131"/>
      <c r="U10" s="132"/>
    </row>
    <row r="11" spans="1:21" ht="11.1" customHeight="1" x14ac:dyDescent="0.15">
      <c r="A11" s="179"/>
      <c r="B11" s="179"/>
      <c r="C11" s="181"/>
      <c r="D11" s="98" t="s">
        <v>0</v>
      </c>
      <c r="E11" s="99" t="s">
        <v>15</v>
      </c>
      <c r="F11" s="99" t="s">
        <v>1</v>
      </c>
      <c r="G11" s="99" t="s">
        <v>2</v>
      </c>
      <c r="H11" s="99" t="s">
        <v>3</v>
      </c>
      <c r="I11" s="62" t="s">
        <v>4</v>
      </c>
      <c r="J11" s="57" t="s">
        <v>38</v>
      </c>
      <c r="K11" s="59" t="s">
        <v>24</v>
      </c>
      <c r="L11" s="59" t="s">
        <v>39</v>
      </c>
      <c r="M11" s="59" t="s">
        <v>4</v>
      </c>
      <c r="N11" s="96" t="s">
        <v>16</v>
      </c>
      <c r="O11" s="57" t="s">
        <v>17</v>
      </c>
      <c r="P11" s="99" t="s">
        <v>29</v>
      </c>
      <c r="Q11" s="102" t="s">
        <v>4</v>
      </c>
      <c r="R11" s="106"/>
      <c r="S11" s="124" t="s">
        <v>45</v>
      </c>
      <c r="T11" s="125"/>
      <c r="U11" s="126"/>
    </row>
    <row r="12" spans="1:21" ht="11.1" customHeight="1" thickBot="1" x14ac:dyDescent="0.2">
      <c r="A12" s="180"/>
      <c r="B12" s="180"/>
      <c r="C12" s="182"/>
      <c r="D12" s="100" t="s">
        <v>19</v>
      </c>
      <c r="E12" s="101" t="s">
        <v>19</v>
      </c>
      <c r="F12" s="101" t="s">
        <v>20</v>
      </c>
      <c r="G12" s="101" t="s">
        <v>19</v>
      </c>
      <c r="H12" s="101" t="s">
        <v>19</v>
      </c>
      <c r="I12" s="78" t="s">
        <v>35</v>
      </c>
      <c r="J12" s="58" t="s">
        <v>19</v>
      </c>
      <c r="K12" s="60" t="s">
        <v>23</v>
      </c>
      <c r="L12" s="60" t="s">
        <v>19</v>
      </c>
      <c r="M12" s="84" t="s">
        <v>35</v>
      </c>
      <c r="N12" s="97" t="s">
        <v>36</v>
      </c>
      <c r="O12" s="58" t="s">
        <v>19</v>
      </c>
      <c r="P12" s="101" t="s">
        <v>19</v>
      </c>
      <c r="Q12" s="84" t="s">
        <v>35</v>
      </c>
      <c r="R12" s="105" t="s">
        <v>43</v>
      </c>
      <c r="S12" s="127"/>
      <c r="T12" s="128"/>
      <c r="U12" s="129"/>
    </row>
    <row r="13" spans="1:21" ht="9.9499999999999993" customHeight="1" thickTop="1" x14ac:dyDescent="0.15">
      <c r="A13" s="142">
        <v>1</v>
      </c>
      <c r="B13" s="184" t="str">
        <f>IF('１か月目'!B13=0,"",'１か月目'!B13)</f>
        <v>z</v>
      </c>
      <c r="C13" s="17" t="s">
        <v>12</v>
      </c>
      <c r="D13" s="38"/>
      <c r="E13" s="39"/>
      <c r="F13" s="32">
        <f t="shared" ref="F13" si="0">IF($B13="","",(D13-(E13+G13+H13)))</f>
        <v>0</v>
      </c>
      <c r="G13" s="39"/>
      <c r="H13" s="39"/>
      <c r="I13" s="91">
        <f>IF(B13="","",IF((D13-E13)=0,0,ROUNDDOWN(((F13/D13)*100),3)))</f>
        <v>0</v>
      </c>
      <c r="J13" s="93">
        <f>'１か月目'!J13</f>
        <v>0</v>
      </c>
      <c r="K13" s="32">
        <f>IF($B13="","",'22か月目'!K13+(E13+G13+H13))</f>
        <v>0</v>
      </c>
      <c r="L13" s="32">
        <f>IF($B13="","",'22か月目'!L13-D13)</f>
        <v>0</v>
      </c>
      <c r="M13" s="85">
        <f>IF(B13="","",IF((J13-K13)=0,0,ROUNDDOWN((((O13-K13)/J13)*100),3)))</f>
        <v>0</v>
      </c>
      <c r="N13" s="163" t="str">
        <f>IF(B13="","",IF(AND(M13&gt;=80,M14&gt;=80),"可","不可"))</f>
        <v>不可</v>
      </c>
      <c r="O13" s="93">
        <f>'22か月目'!O13+D13</f>
        <v>0</v>
      </c>
      <c r="P13" s="32">
        <f>IF($B13="","",'22か月目'!P13+E13)</f>
        <v>0</v>
      </c>
      <c r="Q13" s="76">
        <f>IF(B13="","",IF(O13-(K13-P13)=0,0,ROUNDDOWN(((O13-K13)/(O13-P13)*100),3)))</f>
        <v>0</v>
      </c>
      <c r="R13" s="136">
        <f>IF(B13="","",IF(Q13+Q14=0,0,ROUNDDOWN((((O13-K13)+(O14-K14))/((O13-P13)+(O14-P14))*100),3)))</f>
        <v>0</v>
      </c>
      <c r="S13" s="167"/>
      <c r="T13" s="165"/>
      <c r="U13" s="166"/>
    </row>
    <row r="14" spans="1:21" ht="9.9499999999999993" customHeight="1" x14ac:dyDescent="0.15">
      <c r="A14" s="143"/>
      <c r="B14" s="178"/>
      <c r="C14" s="18" t="s">
        <v>13</v>
      </c>
      <c r="D14" s="40"/>
      <c r="E14" s="41"/>
      <c r="F14" s="33">
        <f t="shared" ref="F14" si="1">IF($B13="","",(D14-(E14+G14+H14)))</f>
        <v>0</v>
      </c>
      <c r="G14" s="41"/>
      <c r="H14" s="41"/>
      <c r="I14" s="92">
        <f>IF(B13="","",IF((D14-E14)=0,0,ROUNDDOWN(((F14/D14)*100),3)))</f>
        <v>0</v>
      </c>
      <c r="J14" s="94">
        <f>'１か月目'!J14</f>
        <v>0</v>
      </c>
      <c r="K14" s="33">
        <f>IF($B13="","",'22か月目'!K14+(E14+G14+H14))</f>
        <v>0</v>
      </c>
      <c r="L14" s="33">
        <f>IF($B13="","",'22か月目'!L14-D14)</f>
        <v>0</v>
      </c>
      <c r="M14" s="86">
        <f>IF(B13="","",IF((J14-K14)=0,0,ROUNDDOWN((((O14-K14)/J14)*100),3)))</f>
        <v>0</v>
      </c>
      <c r="N14" s="117"/>
      <c r="O14" s="94">
        <f>'22か月目'!O14+D14</f>
        <v>0</v>
      </c>
      <c r="P14" s="33">
        <f>IF($B13="","",'22か月目'!P14+E14)</f>
        <v>0</v>
      </c>
      <c r="Q14" s="77">
        <f>IF(B13="","",IF(O14-(K14-P14)=0,0,ROUNDDOWN(((O14-K14)/(O14-P14)*100),3)))</f>
        <v>0</v>
      </c>
      <c r="R14" s="137"/>
      <c r="S14" s="121"/>
      <c r="T14" s="122"/>
      <c r="U14" s="123"/>
    </row>
    <row r="15" spans="1:21" ht="9.9499999999999993" customHeight="1" x14ac:dyDescent="0.15">
      <c r="A15" s="142">
        <v>2</v>
      </c>
      <c r="B15" s="177" t="str">
        <f>IF('１か月目'!B15=0,"",'１か月目'!B15)</f>
        <v>z</v>
      </c>
      <c r="C15" s="20" t="s">
        <v>12</v>
      </c>
      <c r="D15" s="42">
        <f>IF(B15="",0,D$13)</f>
        <v>0</v>
      </c>
      <c r="E15" s="43"/>
      <c r="F15" s="34">
        <f t="shared" ref="F15" si="2">IF($B15="","",(D15-(E15+G15+H15)))</f>
        <v>0</v>
      </c>
      <c r="G15" s="43"/>
      <c r="H15" s="43"/>
      <c r="I15" s="79">
        <f t="shared" ref="I15" si="3">IF(B15="","",IF((D15-E15)=0,0,ROUNDDOWN(((F15/D15)*100),3)))</f>
        <v>0</v>
      </c>
      <c r="J15" s="95">
        <f>'１か月目'!J15</f>
        <v>0</v>
      </c>
      <c r="K15" s="32">
        <f>IF($B15="","",'22か月目'!K15+(E15+G15+H15))</f>
        <v>0</v>
      </c>
      <c r="L15" s="32">
        <f>IF($B15="","",'22か月目'!L15-D15)</f>
        <v>0</v>
      </c>
      <c r="M15" s="85">
        <f t="shared" ref="M15" si="4">IF(B15="","",IF((J15-K15)=0,0,ROUNDDOWN((((O15-K15)/J15)*100),3)))</f>
        <v>0</v>
      </c>
      <c r="N15" s="116" t="str">
        <f t="shared" ref="N15" si="5">IF(B15="","",IF(AND(M15&gt;=80,M16&gt;=80),"可","不可"))</f>
        <v>不可</v>
      </c>
      <c r="O15" s="95">
        <f>'22か月目'!O15+D15</f>
        <v>0</v>
      </c>
      <c r="P15" s="32">
        <f>IF($B15="","",'22か月目'!P15+E15)</f>
        <v>0</v>
      </c>
      <c r="Q15" s="76">
        <f t="shared" ref="Q15" si="6">IF(B15="","",IF(O15-(K15-P15)=0,0,ROUNDDOWN(((O15-K15)/(O15-P15)*100),3)))</f>
        <v>0</v>
      </c>
      <c r="R15" s="138">
        <f t="shared" ref="R15" si="7">IF(B15="","",IF(Q15+Q16=0,0,ROUNDDOWN((((O15-K15)+(O16-K16))/((O15-P15)+(O16-P16))*100),3)))</f>
        <v>0</v>
      </c>
      <c r="S15" s="118"/>
      <c r="T15" s="119"/>
      <c r="U15" s="120"/>
    </row>
    <row r="16" spans="1:21" ht="9.9499999999999993" customHeight="1" x14ac:dyDescent="0.15">
      <c r="A16" s="143"/>
      <c r="B16" s="178"/>
      <c r="C16" s="109" t="s">
        <v>13</v>
      </c>
      <c r="D16" s="44">
        <f>IF(B15="",0,D$14)</f>
        <v>0</v>
      </c>
      <c r="E16" s="45"/>
      <c r="F16" s="35">
        <f t="shared" ref="F16" si="8">IF($B15="","",(D16-(E16+G16+H16)))</f>
        <v>0</v>
      </c>
      <c r="G16" s="45"/>
      <c r="H16" s="45"/>
      <c r="I16" s="80">
        <f t="shared" ref="I16" si="9">IF(B15="","",IF((D16-E16)=0,0,ROUNDDOWN(((F16/D16)*100),3)))</f>
        <v>0</v>
      </c>
      <c r="J16" s="94">
        <f>'１か月目'!J16</f>
        <v>0</v>
      </c>
      <c r="K16" s="33">
        <f>IF($B15="","",'22か月目'!K16+(E16+G16+H16))</f>
        <v>0</v>
      </c>
      <c r="L16" s="33">
        <f>IF($B15="","",'22か月目'!L16-D16)</f>
        <v>0</v>
      </c>
      <c r="M16" s="87">
        <f t="shared" ref="M16" si="10">IF(B15="","",IF((J16-K16)=0,0,ROUNDDOWN((((O16-K16)/J16)*100),3)))</f>
        <v>0</v>
      </c>
      <c r="N16" s="117"/>
      <c r="O16" s="94">
        <f>'22か月目'!O16+D16</f>
        <v>0</v>
      </c>
      <c r="P16" s="33">
        <f>IF($B15="","",'22か月目'!P16+E16)</f>
        <v>0</v>
      </c>
      <c r="Q16" s="77">
        <f t="shared" ref="Q16" si="11">IF(B15="","",IF(O16-(K16-P16)=0,0,ROUNDDOWN(((O16-K16)/(O16-P16)*100),3)))</f>
        <v>0</v>
      </c>
      <c r="R16" s="139"/>
      <c r="S16" s="121"/>
      <c r="T16" s="122"/>
      <c r="U16" s="123"/>
    </row>
    <row r="17" spans="1:21" ht="9.9499999999999993" customHeight="1" x14ac:dyDescent="0.15">
      <c r="A17" s="142">
        <v>3</v>
      </c>
      <c r="B17" s="177" t="str">
        <f>IF('１か月目'!B17=0,"",'１か月目'!B17)</f>
        <v>z</v>
      </c>
      <c r="C17" s="108" t="s">
        <v>12</v>
      </c>
      <c r="D17" s="46">
        <f>IF(B17="",0,D$13)</f>
        <v>0</v>
      </c>
      <c r="E17" s="47"/>
      <c r="F17" s="36">
        <f t="shared" ref="F17" si="12">IF($B17="","",(D17-(E17+G17+H17)))</f>
        <v>0</v>
      </c>
      <c r="G17" s="47"/>
      <c r="H17" s="47"/>
      <c r="I17" s="81">
        <f t="shared" ref="I17" si="13">IF(B17="","",IF((D17-E17)=0,0,ROUNDDOWN(((F17/D17)*100),3)))</f>
        <v>0</v>
      </c>
      <c r="J17" s="95">
        <f>'１か月目'!J17</f>
        <v>0</v>
      </c>
      <c r="K17" s="32">
        <f>IF($B17="","",'22か月目'!K17+(E17+G17+H17))</f>
        <v>0</v>
      </c>
      <c r="L17" s="32">
        <f>IF($B17="","",'22か月目'!L17-D17)</f>
        <v>0</v>
      </c>
      <c r="M17" s="88">
        <f t="shared" ref="M17" si="14">IF(B17="","",IF((J17-K17)=0,0,ROUNDDOWN((((O17-K17)/J17)*100),3)))</f>
        <v>0</v>
      </c>
      <c r="N17" s="116" t="str">
        <f t="shared" ref="N17" si="15">IF(B17="","",IF(AND(M17&gt;=80,M18&gt;=80),"可","不可"))</f>
        <v>不可</v>
      </c>
      <c r="O17" s="95">
        <f>'22か月目'!O17+D17</f>
        <v>0</v>
      </c>
      <c r="P17" s="32">
        <f>IF($B17="","",'22か月目'!P17+E17)</f>
        <v>0</v>
      </c>
      <c r="Q17" s="76">
        <f t="shared" ref="Q17" si="16">IF(B17="","",IF(O17-(K17-P17)=0,0,ROUNDDOWN(((O17-K17)/(O17-P17)*100),3)))</f>
        <v>0</v>
      </c>
      <c r="R17" s="138">
        <f t="shared" ref="R17" si="17">IF(B17="","",IF(Q17+Q18=0,0,ROUNDDOWN((((O17-K17)+(O18-K18))/((O17-P17)+(O18-P18))*100),3)))</f>
        <v>0</v>
      </c>
      <c r="S17" s="118"/>
      <c r="T17" s="119"/>
      <c r="U17" s="120"/>
    </row>
    <row r="18" spans="1:21" ht="9.9499999999999993" customHeight="1" x14ac:dyDescent="0.15">
      <c r="A18" s="143"/>
      <c r="B18" s="178"/>
      <c r="C18" s="18" t="s">
        <v>13</v>
      </c>
      <c r="D18" s="48">
        <f>IF(B17="",0,D$14)</f>
        <v>0</v>
      </c>
      <c r="E18" s="41"/>
      <c r="F18" s="33">
        <f t="shared" ref="F18" si="18">IF($B17="","",(D18-(E18+G18+H18)))</f>
        <v>0</v>
      </c>
      <c r="G18" s="41"/>
      <c r="H18" s="41"/>
      <c r="I18" s="77">
        <f t="shared" ref="I18" si="19">IF(B17="","",IF((D18-E18)=0,0,ROUNDDOWN(((F18/D18)*100),3)))</f>
        <v>0</v>
      </c>
      <c r="J18" s="94">
        <f>'１か月目'!J18</f>
        <v>0</v>
      </c>
      <c r="K18" s="33">
        <f>IF($B17="","",'22か月目'!K18+(E18+G18+H18))</f>
        <v>0</v>
      </c>
      <c r="L18" s="33">
        <f>IF($B17="","",'22か月目'!L18-D18)</f>
        <v>0</v>
      </c>
      <c r="M18" s="86">
        <f t="shared" ref="M18" si="20">IF(B17="","",IF((J18-K18)=0,0,ROUNDDOWN((((O18-K18)/J18)*100),3)))</f>
        <v>0</v>
      </c>
      <c r="N18" s="117"/>
      <c r="O18" s="94">
        <f>'22か月目'!O18+D18</f>
        <v>0</v>
      </c>
      <c r="P18" s="33">
        <f>IF($B17="","",'22か月目'!P18+E18)</f>
        <v>0</v>
      </c>
      <c r="Q18" s="77">
        <f t="shared" ref="Q18" si="21">IF(B17="","",IF(O18-(K18-P18)=0,0,ROUNDDOWN(((O18-K18)/(O18-P18)*100),3)))</f>
        <v>0</v>
      </c>
      <c r="R18" s="139"/>
      <c r="S18" s="121"/>
      <c r="T18" s="122"/>
      <c r="U18" s="123"/>
    </row>
    <row r="19" spans="1:21" ht="9.9499999999999993" customHeight="1" x14ac:dyDescent="0.15">
      <c r="A19" s="142">
        <v>4</v>
      </c>
      <c r="B19" s="177" t="str">
        <f>IF('１か月目'!B19=0,"",'１か月目'!B19)</f>
        <v/>
      </c>
      <c r="C19" s="20" t="s">
        <v>12</v>
      </c>
      <c r="D19" s="42">
        <f>IF(B19="",0,D$13)</f>
        <v>0</v>
      </c>
      <c r="E19" s="43"/>
      <c r="F19" s="34" t="str">
        <f>IF($B19="","",(D19-(E19+G19+H19)))</f>
        <v/>
      </c>
      <c r="G19" s="43"/>
      <c r="H19" s="43"/>
      <c r="I19" s="79" t="str">
        <f t="shared" ref="I19" si="22">IF(B19="","",IF((D19-E19)=0,0,ROUNDDOWN(((F19/D19)*100),3)))</f>
        <v/>
      </c>
      <c r="J19" s="95" t="str">
        <f>'１か月目'!J19</f>
        <v/>
      </c>
      <c r="K19" s="32" t="str">
        <f>IF($B19="","",'22か月目'!K19+(E19+G19+H19))</f>
        <v/>
      </c>
      <c r="L19" s="32" t="str">
        <f>IF($B19="","",'22か月目'!L19-D19)</f>
        <v/>
      </c>
      <c r="M19" s="85" t="str">
        <f t="shared" ref="M19" si="23">IF(B19="","",IF((J19-K19)=0,0,ROUNDDOWN((((O19-K19)/J19)*100),3)))</f>
        <v/>
      </c>
      <c r="N19" s="116" t="str">
        <f t="shared" ref="N19" si="24">IF(B19="","",IF(AND(M19&gt;=80,M20&gt;=80),"可","不可"))</f>
        <v/>
      </c>
      <c r="O19" s="95">
        <f>'22か月目'!O19+D19</f>
        <v>0</v>
      </c>
      <c r="P19" s="32" t="str">
        <f>IF($B19="","",'22か月目'!P19+E19)</f>
        <v/>
      </c>
      <c r="Q19" s="76" t="str">
        <f t="shared" ref="Q19" si="25">IF(B19="","",IF(O19-(K19-P19)=0,0,ROUNDDOWN(((O19-K19)/(O19-P19)*100),3)))</f>
        <v/>
      </c>
      <c r="R19" s="138" t="str">
        <f t="shared" ref="R19" si="26">IF(B19="","",IF(Q19+Q20=0,0,ROUNDDOWN((((O19-K19)+(O20-K20))/((O19-P19)+(O20-P20))*100),3)))</f>
        <v/>
      </c>
      <c r="S19" s="118"/>
      <c r="T19" s="119"/>
      <c r="U19" s="120"/>
    </row>
    <row r="20" spans="1:21" ht="9.9499999999999993" customHeight="1" x14ac:dyDescent="0.15">
      <c r="A20" s="143"/>
      <c r="B20" s="178"/>
      <c r="C20" s="109" t="s">
        <v>13</v>
      </c>
      <c r="D20" s="44">
        <f>IF(B19="",0,D$14)</f>
        <v>0</v>
      </c>
      <c r="E20" s="45"/>
      <c r="F20" s="35" t="str">
        <f>IF($B19="","",(D20-(E20+G20+H20)))</f>
        <v/>
      </c>
      <c r="G20" s="45"/>
      <c r="H20" s="45"/>
      <c r="I20" s="80" t="str">
        <f t="shared" ref="I20" si="27">IF(B19="","",IF((D20-E20)=0,0,ROUNDDOWN(((F20/D20)*100),3)))</f>
        <v/>
      </c>
      <c r="J20" s="94" t="str">
        <f>'１か月目'!J20</f>
        <v/>
      </c>
      <c r="K20" s="33" t="str">
        <f>IF($B19="","",'22か月目'!K20+(E20+G20+H20))</f>
        <v/>
      </c>
      <c r="L20" s="33" t="str">
        <f>IF($B19="","",'22か月目'!L20-D20)</f>
        <v/>
      </c>
      <c r="M20" s="87" t="str">
        <f t="shared" ref="M20" si="28">IF(B19="","",IF((J20-K20)=0,0,ROUNDDOWN((((O20-K20)/J20)*100),3)))</f>
        <v/>
      </c>
      <c r="N20" s="117"/>
      <c r="O20" s="94">
        <f>'22か月目'!O20+D20</f>
        <v>0</v>
      </c>
      <c r="P20" s="33" t="str">
        <f>IF($B19="","",'22か月目'!P20+E20)</f>
        <v/>
      </c>
      <c r="Q20" s="77" t="str">
        <f t="shared" ref="Q20" si="29">IF(B19="","",IF(O20-(K20-P20)=0,0,ROUNDDOWN(((O20-K20)/(O20-P20)*100),3)))</f>
        <v/>
      </c>
      <c r="R20" s="139"/>
      <c r="S20" s="121"/>
      <c r="T20" s="122"/>
      <c r="U20" s="123"/>
    </row>
    <row r="21" spans="1:21" ht="9.9499999999999993" customHeight="1" x14ac:dyDescent="0.15">
      <c r="A21" s="142">
        <v>5</v>
      </c>
      <c r="B21" s="177" t="str">
        <f>IF('１か月目'!B21=0,"",'１か月目'!B21)</f>
        <v/>
      </c>
      <c r="C21" s="108" t="s">
        <v>12</v>
      </c>
      <c r="D21" s="46">
        <f>IF(B21="",0,D$13)</f>
        <v>0</v>
      </c>
      <c r="E21" s="47"/>
      <c r="F21" s="36" t="str">
        <f t="shared" ref="F21" si="30">IF($B21="","",(D21-(E21+G21+H21)))</f>
        <v/>
      </c>
      <c r="G21" s="47"/>
      <c r="H21" s="47"/>
      <c r="I21" s="81" t="str">
        <f t="shared" ref="I21" si="31">IF(B21="","",IF((D21-E21)=0,0,ROUNDDOWN(((F21/D21)*100),3)))</f>
        <v/>
      </c>
      <c r="J21" s="95" t="str">
        <f>'１か月目'!J21</f>
        <v/>
      </c>
      <c r="K21" s="32" t="str">
        <f>IF($B21="","",'22か月目'!K21+(E21+G21+H21))</f>
        <v/>
      </c>
      <c r="L21" s="32" t="str">
        <f>IF($B21="","",'22か月目'!L21-D21)</f>
        <v/>
      </c>
      <c r="M21" s="88" t="str">
        <f t="shared" ref="M21" si="32">IF(B21="","",IF((J21-K21)=0,0,ROUNDDOWN((((O21-K21)/J21)*100),3)))</f>
        <v/>
      </c>
      <c r="N21" s="116" t="str">
        <f t="shared" ref="N21" si="33">IF(B21="","",IF(AND(M21&gt;=80,M22&gt;=80),"可","不可"))</f>
        <v/>
      </c>
      <c r="O21" s="95">
        <f>'22か月目'!O21+D21</f>
        <v>0</v>
      </c>
      <c r="P21" s="32" t="str">
        <f>IF($B21="","",'22か月目'!P21+E21)</f>
        <v/>
      </c>
      <c r="Q21" s="76" t="str">
        <f t="shared" ref="Q21" si="34">IF(B21="","",IF(O21-(K21-P21)=0,0,ROUNDDOWN(((O21-K21)/(O21-P21)*100),3)))</f>
        <v/>
      </c>
      <c r="R21" s="138" t="str">
        <f t="shared" ref="R21" si="35">IF(B21="","",IF(Q21+Q22=0,0,ROUNDDOWN((((O21-K21)+(O22-K22))/((O21-P21)+(O22-P22))*100),3)))</f>
        <v/>
      </c>
      <c r="S21" s="118"/>
      <c r="T21" s="119"/>
      <c r="U21" s="120"/>
    </row>
    <row r="22" spans="1:21" ht="9.9499999999999993" customHeight="1" x14ac:dyDescent="0.15">
      <c r="A22" s="143"/>
      <c r="B22" s="178"/>
      <c r="C22" s="18" t="s">
        <v>13</v>
      </c>
      <c r="D22" s="48">
        <f>IF(B21="",0,D$14)</f>
        <v>0</v>
      </c>
      <c r="E22" s="41"/>
      <c r="F22" s="33" t="str">
        <f t="shared" ref="F22" si="36">IF($B21="","",(D22-(E22+G22+H22)))</f>
        <v/>
      </c>
      <c r="G22" s="41"/>
      <c r="H22" s="41"/>
      <c r="I22" s="77" t="str">
        <f t="shared" ref="I22" si="37">IF(B21="","",IF((D22-E22)=0,0,ROUNDDOWN(((F22/D22)*100),3)))</f>
        <v/>
      </c>
      <c r="J22" s="94" t="str">
        <f>'１か月目'!J22</f>
        <v/>
      </c>
      <c r="K22" s="33" t="str">
        <f>IF($B21="","",'22か月目'!K22+(E22+G22+H22))</f>
        <v/>
      </c>
      <c r="L22" s="33" t="str">
        <f>IF($B21="","",'22か月目'!L22-D22)</f>
        <v/>
      </c>
      <c r="M22" s="86" t="str">
        <f t="shared" ref="M22" si="38">IF(B21="","",IF((J22-K22)=0,0,ROUNDDOWN((((O22-K22)/J22)*100),3)))</f>
        <v/>
      </c>
      <c r="N22" s="117"/>
      <c r="O22" s="94">
        <f>'22か月目'!O22+D22</f>
        <v>0</v>
      </c>
      <c r="P22" s="33" t="str">
        <f>IF($B21="","",'22か月目'!P22+E22)</f>
        <v/>
      </c>
      <c r="Q22" s="77" t="str">
        <f t="shared" ref="Q22" si="39">IF(B21="","",IF(O22-(K22-P22)=0,0,ROUNDDOWN(((O22-K22)/(O22-P22)*100),3)))</f>
        <v/>
      </c>
      <c r="R22" s="139"/>
      <c r="S22" s="121"/>
      <c r="T22" s="122"/>
      <c r="U22" s="123"/>
    </row>
    <row r="23" spans="1:21" ht="9.9499999999999993" customHeight="1" x14ac:dyDescent="0.15">
      <c r="A23" s="142">
        <v>6</v>
      </c>
      <c r="B23" s="177" t="str">
        <f>IF('１か月目'!B23=0,"",'１か月目'!B23)</f>
        <v/>
      </c>
      <c r="C23" s="20" t="s">
        <v>12</v>
      </c>
      <c r="D23" s="42">
        <f>IF(B23="",0,D$13)</f>
        <v>0</v>
      </c>
      <c r="E23" s="43"/>
      <c r="F23" s="34" t="str">
        <f t="shared" ref="F23" si="40">IF($B23="","",(D23-(E23+G23+H23)))</f>
        <v/>
      </c>
      <c r="G23" s="43"/>
      <c r="H23" s="43"/>
      <c r="I23" s="79" t="str">
        <f t="shared" ref="I23" si="41">IF(B23="","",IF((D23-E23)=0,0,ROUNDDOWN(((F23/D23)*100),3)))</f>
        <v/>
      </c>
      <c r="J23" s="95" t="str">
        <f>'１か月目'!J23</f>
        <v/>
      </c>
      <c r="K23" s="32" t="str">
        <f>IF($B23="","",'22か月目'!K23+(E23+G23+H23))</f>
        <v/>
      </c>
      <c r="L23" s="32" t="str">
        <f>IF($B23="","",'22か月目'!L23-D23)</f>
        <v/>
      </c>
      <c r="M23" s="85" t="str">
        <f t="shared" ref="M23" si="42">IF(B23="","",IF((J23-K23)=0,0,ROUNDDOWN((((O23-K23)/J23)*100),3)))</f>
        <v/>
      </c>
      <c r="N23" s="116" t="str">
        <f t="shared" ref="N23" si="43">IF(B23="","",IF(AND(M23&gt;=80,M24&gt;=80),"可","不可"))</f>
        <v/>
      </c>
      <c r="O23" s="95">
        <f>'22か月目'!O23+D23</f>
        <v>0</v>
      </c>
      <c r="P23" s="32" t="str">
        <f>IF($B23="","",'22か月目'!P23+E23)</f>
        <v/>
      </c>
      <c r="Q23" s="76" t="str">
        <f t="shared" ref="Q23" si="44">IF(B23="","",IF(O23-(K23-P23)=0,0,ROUNDDOWN(((O23-K23)/(O23-P23)*100),3)))</f>
        <v/>
      </c>
      <c r="R23" s="138" t="str">
        <f t="shared" ref="R23" si="45">IF(B23="","",IF(Q23+Q24=0,0,ROUNDDOWN((((O23-K23)+(O24-K24))/((O23-P23)+(O24-P24))*100),3)))</f>
        <v/>
      </c>
      <c r="S23" s="118"/>
      <c r="T23" s="119"/>
      <c r="U23" s="120"/>
    </row>
    <row r="24" spans="1:21" ht="9.9499999999999993" customHeight="1" x14ac:dyDescent="0.15">
      <c r="A24" s="143"/>
      <c r="B24" s="178"/>
      <c r="C24" s="109" t="s">
        <v>13</v>
      </c>
      <c r="D24" s="44">
        <f>IF(B23="",0,D$14)</f>
        <v>0</v>
      </c>
      <c r="E24" s="45"/>
      <c r="F24" s="35" t="str">
        <f t="shared" ref="F24" si="46">IF($B23="","",(D24-(E24+G24+H24)))</f>
        <v/>
      </c>
      <c r="G24" s="45"/>
      <c r="H24" s="45"/>
      <c r="I24" s="80" t="str">
        <f t="shared" ref="I24" si="47">IF(B23="","",IF((D24-E24)=0,0,ROUNDDOWN(((F24/D24)*100),3)))</f>
        <v/>
      </c>
      <c r="J24" s="94" t="str">
        <f>'１か月目'!J24</f>
        <v/>
      </c>
      <c r="K24" s="33" t="str">
        <f>IF($B23="","",'22か月目'!K24+(E24+G24+H24))</f>
        <v/>
      </c>
      <c r="L24" s="33" t="str">
        <f>IF($B23="","",'22か月目'!L24-D24)</f>
        <v/>
      </c>
      <c r="M24" s="87" t="str">
        <f t="shared" ref="M24" si="48">IF(B23="","",IF((J24-K24)=0,0,ROUNDDOWN((((O24-K24)/J24)*100),3)))</f>
        <v/>
      </c>
      <c r="N24" s="117"/>
      <c r="O24" s="94">
        <f>'22か月目'!O24+D24</f>
        <v>0</v>
      </c>
      <c r="P24" s="33" t="str">
        <f>IF($B23="","",'22か月目'!P24+E24)</f>
        <v/>
      </c>
      <c r="Q24" s="77" t="str">
        <f t="shared" ref="Q24" si="49">IF(B23="","",IF(O24-(K24-P24)=0,0,ROUNDDOWN(((O24-K24)/(O24-P24)*100),3)))</f>
        <v/>
      </c>
      <c r="R24" s="139"/>
      <c r="S24" s="121"/>
      <c r="T24" s="122"/>
      <c r="U24" s="123"/>
    </row>
    <row r="25" spans="1:21" ht="9.9499999999999993" customHeight="1" x14ac:dyDescent="0.15">
      <c r="A25" s="142">
        <v>7</v>
      </c>
      <c r="B25" s="177" t="str">
        <f>IF('１か月目'!B25=0,"",'１か月目'!B25)</f>
        <v/>
      </c>
      <c r="C25" s="108" t="s">
        <v>12</v>
      </c>
      <c r="D25" s="46">
        <f>IF(B25="",0,D$13)</f>
        <v>0</v>
      </c>
      <c r="E25" s="47"/>
      <c r="F25" s="36" t="str">
        <f t="shared" ref="F25" si="50">IF($B25="","",(D25-(E25+G25+H25)))</f>
        <v/>
      </c>
      <c r="G25" s="47"/>
      <c r="H25" s="47"/>
      <c r="I25" s="81" t="str">
        <f t="shared" ref="I25" si="51">IF(B25="","",IF((D25-E25)=0,0,ROUNDDOWN(((F25/D25)*100),3)))</f>
        <v/>
      </c>
      <c r="J25" s="95" t="str">
        <f>'１か月目'!J25</f>
        <v/>
      </c>
      <c r="K25" s="32" t="str">
        <f>IF($B25="","",'22か月目'!K25+(E25+G25+H25))</f>
        <v/>
      </c>
      <c r="L25" s="32" t="str">
        <f>IF($B25="","",'22か月目'!L25-D25)</f>
        <v/>
      </c>
      <c r="M25" s="88" t="str">
        <f t="shared" ref="M25" si="52">IF(B25="","",IF((J25-K25)=0,0,ROUNDDOWN((((O25-K25)/J25)*100),3)))</f>
        <v/>
      </c>
      <c r="N25" s="116" t="str">
        <f t="shared" ref="N25" si="53">IF(B25="","",IF(AND(M25&gt;=80,M26&gt;=80),"可","不可"))</f>
        <v/>
      </c>
      <c r="O25" s="95">
        <f>'22か月目'!O25+D25</f>
        <v>0</v>
      </c>
      <c r="P25" s="32" t="str">
        <f>IF($B25="","",'22か月目'!P25+E25)</f>
        <v/>
      </c>
      <c r="Q25" s="76" t="str">
        <f t="shared" ref="Q25" si="54">IF(B25="","",IF(O25-(K25-P25)=0,0,ROUNDDOWN(((O25-K25)/(O25-P25)*100),3)))</f>
        <v/>
      </c>
      <c r="R25" s="138" t="str">
        <f t="shared" ref="R25" si="55">IF(B25="","",IF(Q25+Q26=0,0,ROUNDDOWN((((O25-K25)+(O26-K26))/((O25-P25)+(O26-P26))*100),3)))</f>
        <v/>
      </c>
      <c r="S25" s="118"/>
      <c r="T25" s="119"/>
      <c r="U25" s="120"/>
    </row>
    <row r="26" spans="1:21" ht="9.9499999999999993" customHeight="1" x14ac:dyDescent="0.15">
      <c r="A26" s="143"/>
      <c r="B26" s="178"/>
      <c r="C26" s="18" t="s">
        <v>13</v>
      </c>
      <c r="D26" s="48">
        <f>IF(B25="",0,D$14)</f>
        <v>0</v>
      </c>
      <c r="E26" s="41"/>
      <c r="F26" s="33" t="str">
        <f t="shared" ref="F26" si="56">IF($B25="","",(D26-(E26+G26+H26)))</f>
        <v/>
      </c>
      <c r="G26" s="41"/>
      <c r="H26" s="41"/>
      <c r="I26" s="77" t="str">
        <f t="shared" ref="I26" si="57">IF(B25="","",IF((D26-E26)=0,0,ROUNDDOWN(((F26/D26)*100),3)))</f>
        <v/>
      </c>
      <c r="J26" s="94" t="str">
        <f>'１か月目'!J26</f>
        <v/>
      </c>
      <c r="K26" s="33" t="str">
        <f>IF($B25="","",'22か月目'!K26+(E26+G26+H26))</f>
        <v/>
      </c>
      <c r="L26" s="33" t="str">
        <f>IF($B25="","",'22か月目'!L26-D26)</f>
        <v/>
      </c>
      <c r="M26" s="86" t="str">
        <f t="shared" ref="M26" si="58">IF(B25="","",IF((J26-K26)=0,0,ROUNDDOWN((((O26-K26)/J26)*100),3)))</f>
        <v/>
      </c>
      <c r="N26" s="117"/>
      <c r="O26" s="94">
        <f>'22か月目'!O26+D26</f>
        <v>0</v>
      </c>
      <c r="P26" s="33" t="str">
        <f>IF($B25="","",'22か月目'!P26+E26)</f>
        <v/>
      </c>
      <c r="Q26" s="77" t="str">
        <f t="shared" ref="Q26" si="59">IF(B25="","",IF(O26-(K26-P26)=0,0,ROUNDDOWN(((O26-K26)/(O26-P26)*100),3)))</f>
        <v/>
      </c>
      <c r="R26" s="139"/>
      <c r="S26" s="121"/>
      <c r="T26" s="122"/>
      <c r="U26" s="123"/>
    </row>
    <row r="27" spans="1:21" ht="9.9499999999999993" customHeight="1" x14ac:dyDescent="0.15">
      <c r="A27" s="142">
        <v>8</v>
      </c>
      <c r="B27" s="177" t="str">
        <f>IF('１か月目'!B27=0,"",'１か月目'!B27)</f>
        <v/>
      </c>
      <c r="C27" s="20" t="s">
        <v>12</v>
      </c>
      <c r="D27" s="42">
        <f>IF(B27="",0,D$13)</f>
        <v>0</v>
      </c>
      <c r="E27" s="43"/>
      <c r="F27" s="34" t="str">
        <f t="shared" ref="F27" si="60">IF($B27="","",(D27-(E27+G27+H27)))</f>
        <v/>
      </c>
      <c r="G27" s="43"/>
      <c r="H27" s="43"/>
      <c r="I27" s="79" t="str">
        <f t="shared" ref="I27" si="61">IF(B27="","",IF((D27-E27)=0,0,ROUNDDOWN(((F27/D27)*100),3)))</f>
        <v/>
      </c>
      <c r="J27" s="95" t="str">
        <f>'１か月目'!J27</f>
        <v/>
      </c>
      <c r="K27" s="32" t="str">
        <f>IF($B27="","",'22か月目'!K27+(E27+G27+H27))</f>
        <v/>
      </c>
      <c r="L27" s="32" t="str">
        <f>IF($B27="","",'22か月目'!L27-D27)</f>
        <v/>
      </c>
      <c r="M27" s="85" t="str">
        <f t="shared" ref="M27" si="62">IF(B27="","",IF((J27-K27)=0,0,ROUNDDOWN((((O27-K27)/J27)*100),3)))</f>
        <v/>
      </c>
      <c r="N27" s="116" t="str">
        <f t="shared" ref="N27" si="63">IF(B27="","",IF(AND(M27&gt;=80,M28&gt;=80),"可","不可"))</f>
        <v/>
      </c>
      <c r="O27" s="95">
        <f>'22か月目'!O27+D27</f>
        <v>0</v>
      </c>
      <c r="P27" s="32" t="str">
        <f>IF($B27="","",'22か月目'!P27+E27)</f>
        <v/>
      </c>
      <c r="Q27" s="76" t="str">
        <f t="shared" ref="Q27" si="64">IF(B27="","",IF(O27-(K27-P27)=0,0,ROUNDDOWN(((O27-K27)/(O27-P27)*100),3)))</f>
        <v/>
      </c>
      <c r="R27" s="138" t="str">
        <f t="shared" ref="R27" si="65">IF(B27="","",IF(Q27+Q28=0,0,ROUNDDOWN((((O27-K27)+(O28-K28))/((O27-P27)+(O28-P28))*100),3)))</f>
        <v/>
      </c>
      <c r="S27" s="118"/>
      <c r="T27" s="119"/>
      <c r="U27" s="120"/>
    </row>
    <row r="28" spans="1:21" ht="9.9499999999999993" customHeight="1" x14ac:dyDescent="0.15">
      <c r="A28" s="143"/>
      <c r="B28" s="178"/>
      <c r="C28" s="109" t="s">
        <v>13</v>
      </c>
      <c r="D28" s="44">
        <f>IF(B27="",0,D$14)</f>
        <v>0</v>
      </c>
      <c r="E28" s="45"/>
      <c r="F28" s="35" t="str">
        <f t="shared" ref="F28" si="66">IF($B27="","",(D28-(E28+G28+H28)))</f>
        <v/>
      </c>
      <c r="G28" s="45"/>
      <c r="H28" s="45"/>
      <c r="I28" s="80" t="str">
        <f t="shared" ref="I28" si="67">IF(B27="","",IF((D28-E28)=0,0,ROUNDDOWN(((F28/D28)*100),3)))</f>
        <v/>
      </c>
      <c r="J28" s="94" t="str">
        <f>'１か月目'!J28</f>
        <v/>
      </c>
      <c r="K28" s="33" t="str">
        <f>IF($B27="","",'22か月目'!K28+(E28+G28+H28))</f>
        <v/>
      </c>
      <c r="L28" s="33" t="str">
        <f>IF($B27="","",'22か月目'!L28-D28)</f>
        <v/>
      </c>
      <c r="M28" s="87" t="str">
        <f t="shared" ref="M28" si="68">IF(B27="","",IF((J28-K28)=0,0,ROUNDDOWN((((O28-K28)/J28)*100),3)))</f>
        <v/>
      </c>
      <c r="N28" s="117"/>
      <c r="O28" s="94">
        <f>'22か月目'!O28+D28</f>
        <v>0</v>
      </c>
      <c r="P28" s="33" t="str">
        <f>IF($B27="","",'22か月目'!P28+E28)</f>
        <v/>
      </c>
      <c r="Q28" s="77" t="str">
        <f t="shared" ref="Q28" si="69">IF(B27="","",IF(O28-(K28-P28)=0,0,ROUNDDOWN(((O28-K28)/(O28-P28)*100),3)))</f>
        <v/>
      </c>
      <c r="R28" s="139"/>
      <c r="S28" s="121"/>
      <c r="T28" s="122"/>
      <c r="U28" s="123"/>
    </row>
    <row r="29" spans="1:21" ht="9.9499999999999993" customHeight="1" x14ac:dyDescent="0.15">
      <c r="A29" s="142">
        <v>9</v>
      </c>
      <c r="B29" s="177" t="str">
        <f>IF('１か月目'!B29=0,"",'１か月目'!B29)</f>
        <v/>
      </c>
      <c r="C29" s="108" t="s">
        <v>12</v>
      </c>
      <c r="D29" s="46">
        <f>IF(B29="",0,D$13)</f>
        <v>0</v>
      </c>
      <c r="E29" s="47"/>
      <c r="F29" s="36" t="str">
        <f t="shared" ref="F29" si="70">IF($B29="","",(D29-(E29+G29+H29)))</f>
        <v/>
      </c>
      <c r="G29" s="47"/>
      <c r="H29" s="47"/>
      <c r="I29" s="81" t="str">
        <f t="shared" ref="I29" si="71">IF(B29="","",IF((D29-E29)=0,0,ROUNDDOWN(((F29/D29)*100),3)))</f>
        <v/>
      </c>
      <c r="J29" s="95" t="str">
        <f>'１か月目'!J29</f>
        <v/>
      </c>
      <c r="K29" s="32" t="str">
        <f>IF($B29="","",'22か月目'!K29+(E29+G29+H29))</f>
        <v/>
      </c>
      <c r="L29" s="32" t="str">
        <f>IF($B29="","",'22か月目'!L29-D29)</f>
        <v/>
      </c>
      <c r="M29" s="88" t="str">
        <f t="shared" ref="M29" si="72">IF(B29="","",IF((J29-K29)=0,0,ROUNDDOWN((((O29-K29)/J29)*100),3)))</f>
        <v/>
      </c>
      <c r="N29" s="116" t="str">
        <f t="shared" ref="N29" si="73">IF(B29="","",IF(AND(M29&gt;=80,M30&gt;=80),"可","不可"))</f>
        <v/>
      </c>
      <c r="O29" s="95">
        <f>'22か月目'!O29+D29</f>
        <v>0</v>
      </c>
      <c r="P29" s="32" t="str">
        <f>IF($B29="","",'22か月目'!P29+E29)</f>
        <v/>
      </c>
      <c r="Q29" s="76" t="str">
        <f t="shared" ref="Q29" si="74">IF(B29="","",IF(O29-(K29-P29)=0,0,ROUNDDOWN(((O29-K29)/(O29-P29)*100),3)))</f>
        <v/>
      </c>
      <c r="R29" s="138" t="str">
        <f t="shared" ref="R29" si="75">IF(B29="","",IF(Q29+Q30=0,0,ROUNDDOWN((((O29-K29)+(O30-K30))/((O29-P29)+(O30-P30))*100),3)))</f>
        <v/>
      </c>
      <c r="S29" s="118"/>
      <c r="T29" s="119"/>
      <c r="U29" s="120"/>
    </row>
    <row r="30" spans="1:21" ht="9.9499999999999993" customHeight="1" x14ac:dyDescent="0.15">
      <c r="A30" s="143"/>
      <c r="B30" s="178"/>
      <c r="C30" s="18" t="s">
        <v>13</v>
      </c>
      <c r="D30" s="48">
        <f>IF(B29="",0,D$14)</f>
        <v>0</v>
      </c>
      <c r="E30" s="41"/>
      <c r="F30" s="33" t="str">
        <f t="shared" ref="F30" si="76">IF($B29="","",(D30-(E30+G30+H30)))</f>
        <v/>
      </c>
      <c r="G30" s="41"/>
      <c r="H30" s="41"/>
      <c r="I30" s="77" t="str">
        <f t="shared" ref="I30" si="77">IF(B29="","",IF((D30-E30)=0,0,ROUNDDOWN(((F30/D30)*100),3)))</f>
        <v/>
      </c>
      <c r="J30" s="94" t="str">
        <f>'１か月目'!J30</f>
        <v/>
      </c>
      <c r="K30" s="33" t="str">
        <f>IF($B29="","",'22か月目'!K30+(E30+G30+H30))</f>
        <v/>
      </c>
      <c r="L30" s="33" t="str">
        <f>IF($B29="","",'22か月目'!L30-D30)</f>
        <v/>
      </c>
      <c r="M30" s="86" t="str">
        <f t="shared" ref="M30" si="78">IF(B29="","",IF((J30-K30)=0,0,ROUNDDOWN((((O30-K30)/J30)*100),3)))</f>
        <v/>
      </c>
      <c r="N30" s="117"/>
      <c r="O30" s="94">
        <f>'22か月目'!O30+D30</f>
        <v>0</v>
      </c>
      <c r="P30" s="33" t="str">
        <f>IF($B29="","",'22か月目'!P30+E30)</f>
        <v/>
      </c>
      <c r="Q30" s="77" t="str">
        <f t="shared" ref="Q30" si="79">IF(B29="","",IF(O30-(K30-P30)=0,0,ROUNDDOWN(((O30-K30)/(O30-P30)*100),3)))</f>
        <v/>
      </c>
      <c r="R30" s="139"/>
      <c r="S30" s="121"/>
      <c r="T30" s="122"/>
      <c r="U30" s="123"/>
    </row>
    <row r="31" spans="1:21" ht="9.9499999999999993" customHeight="1" x14ac:dyDescent="0.15">
      <c r="A31" s="142">
        <v>10</v>
      </c>
      <c r="B31" s="177" t="str">
        <f>IF('１か月目'!B31=0,"",'１か月目'!B31)</f>
        <v/>
      </c>
      <c r="C31" s="20" t="s">
        <v>12</v>
      </c>
      <c r="D31" s="42">
        <f>IF(B31="",0,D$13)</f>
        <v>0</v>
      </c>
      <c r="E31" s="43"/>
      <c r="F31" s="34" t="str">
        <f t="shared" ref="F31" si="80">IF($B31="","",(D31-(E31+G31+H31)))</f>
        <v/>
      </c>
      <c r="G31" s="43"/>
      <c r="H31" s="43"/>
      <c r="I31" s="79" t="str">
        <f t="shared" ref="I31" si="81">IF(B31="","",IF((D31-E31)=0,0,ROUNDDOWN(((F31/D31)*100),3)))</f>
        <v/>
      </c>
      <c r="J31" s="95" t="str">
        <f>'１か月目'!J31</f>
        <v/>
      </c>
      <c r="K31" s="32" t="str">
        <f>IF($B31="","",'22か月目'!K31+(E31+G31+H31))</f>
        <v/>
      </c>
      <c r="L31" s="32" t="str">
        <f>IF($B31="","",'22か月目'!L31-D31)</f>
        <v/>
      </c>
      <c r="M31" s="85" t="str">
        <f t="shared" ref="M31" si="82">IF(B31="","",IF((J31-K31)=0,0,ROUNDDOWN((((O31-K31)/J31)*100),3)))</f>
        <v/>
      </c>
      <c r="N31" s="116" t="str">
        <f t="shared" ref="N31" si="83">IF(B31="","",IF(AND(M31&gt;=80,M32&gt;=80),"可","不可"))</f>
        <v/>
      </c>
      <c r="O31" s="95">
        <f>'22か月目'!O31+D31</f>
        <v>0</v>
      </c>
      <c r="P31" s="32" t="str">
        <f>IF($B31="","",'22か月目'!P31+E31)</f>
        <v/>
      </c>
      <c r="Q31" s="76" t="str">
        <f t="shared" ref="Q31" si="84">IF(B31="","",IF(O31-(K31-P31)=0,0,ROUNDDOWN(((O31-K31)/(O31-P31)*100),3)))</f>
        <v/>
      </c>
      <c r="R31" s="138" t="str">
        <f t="shared" ref="R31" si="85">IF(B31="","",IF(Q31+Q32=0,0,ROUNDDOWN((((O31-K31)+(O32-K32))/((O31-P31)+(O32-P32))*100),3)))</f>
        <v/>
      </c>
      <c r="S31" s="118"/>
      <c r="T31" s="119"/>
      <c r="U31" s="120"/>
    </row>
    <row r="32" spans="1:21" ht="9.9499999999999993" customHeight="1" x14ac:dyDescent="0.15">
      <c r="A32" s="143"/>
      <c r="B32" s="178"/>
      <c r="C32" s="109" t="s">
        <v>13</v>
      </c>
      <c r="D32" s="44">
        <f>IF(B31="",0,D$14)</f>
        <v>0</v>
      </c>
      <c r="E32" s="45"/>
      <c r="F32" s="35" t="str">
        <f t="shared" ref="F32" si="86">IF($B31="","",(D32-(E32+G32+H32)))</f>
        <v/>
      </c>
      <c r="G32" s="45"/>
      <c r="H32" s="45"/>
      <c r="I32" s="80" t="str">
        <f t="shared" ref="I32" si="87">IF(B31="","",IF((D32-E32)=0,0,ROUNDDOWN(((F32/D32)*100),3)))</f>
        <v/>
      </c>
      <c r="J32" s="94" t="str">
        <f>'１か月目'!J32</f>
        <v/>
      </c>
      <c r="K32" s="33" t="str">
        <f>IF($B31="","",'22か月目'!K32+(E32+G32+H32))</f>
        <v/>
      </c>
      <c r="L32" s="33" t="str">
        <f>IF($B31="","",'22か月目'!L32-D32)</f>
        <v/>
      </c>
      <c r="M32" s="87" t="str">
        <f t="shared" ref="M32" si="88">IF(B31="","",IF((J32-K32)=0,0,ROUNDDOWN((((O32-K32)/J32)*100),3)))</f>
        <v/>
      </c>
      <c r="N32" s="117"/>
      <c r="O32" s="94">
        <f>'22か月目'!O32+D32</f>
        <v>0</v>
      </c>
      <c r="P32" s="33" t="str">
        <f>IF($B31="","",'22か月目'!P32+E32)</f>
        <v/>
      </c>
      <c r="Q32" s="77" t="str">
        <f t="shared" ref="Q32" si="89">IF(B31="","",IF(O32-(K32-P32)=0,0,ROUNDDOWN(((O32-K32)/(O32-P32)*100),3)))</f>
        <v/>
      </c>
      <c r="R32" s="139"/>
      <c r="S32" s="121"/>
      <c r="T32" s="122"/>
      <c r="U32" s="123"/>
    </row>
    <row r="33" spans="1:21" ht="9.9499999999999993" customHeight="1" x14ac:dyDescent="0.15">
      <c r="A33" s="142">
        <v>11</v>
      </c>
      <c r="B33" s="177" t="str">
        <f>IF('１か月目'!B33=0,"",'１か月目'!B33)</f>
        <v/>
      </c>
      <c r="C33" s="108" t="s">
        <v>12</v>
      </c>
      <c r="D33" s="46">
        <f>IF(B33="",0,D$13)</f>
        <v>0</v>
      </c>
      <c r="E33" s="47"/>
      <c r="F33" s="36" t="str">
        <f t="shared" ref="F33" si="90">IF($B33="","",(D33-(E33+G33+H33)))</f>
        <v/>
      </c>
      <c r="G33" s="47"/>
      <c r="H33" s="47"/>
      <c r="I33" s="81" t="str">
        <f t="shared" ref="I33" si="91">IF(B33="","",IF((D33-E33)=0,0,ROUNDDOWN(((F33/D33)*100),3)))</f>
        <v/>
      </c>
      <c r="J33" s="95" t="str">
        <f>'１か月目'!J33</f>
        <v/>
      </c>
      <c r="K33" s="32" t="str">
        <f>IF($B33="","",'22か月目'!K33+(E33+G33+H33))</f>
        <v/>
      </c>
      <c r="L33" s="32" t="str">
        <f>IF($B33="","",'22か月目'!L33-D33)</f>
        <v/>
      </c>
      <c r="M33" s="88" t="str">
        <f t="shared" ref="M33" si="92">IF(B33="","",IF((J33-K33)=0,0,ROUNDDOWN((((O33-K33)/J33)*100),3)))</f>
        <v/>
      </c>
      <c r="N33" s="116" t="str">
        <f t="shared" ref="N33" si="93">IF(B33="","",IF(AND(M33&gt;=80,M34&gt;=80),"可","不可"))</f>
        <v/>
      </c>
      <c r="O33" s="95">
        <f>'22か月目'!O33+D33</f>
        <v>0</v>
      </c>
      <c r="P33" s="32" t="str">
        <f>IF($B33="","",'22か月目'!P33+E33)</f>
        <v/>
      </c>
      <c r="Q33" s="76" t="str">
        <f t="shared" ref="Q33" si="94">IF(B33="","",IF(O33-(K33-P33)=0,0,ROUNDDOWN(((O33-K33)/(O33-P33)*100),3)))</f>
        <v/>
      </c>
      <c r="R33" s="138" t="str">
        <f t="shared" ref="R33" si="95">IF(B33="","",IF(Q33+Q34=0,0,ROUNDDOWN((((O33-K33)+(O34-K34))/((O33-P33)+(O34-P34))*100),3)))</f>
        <v/>
      </c>
      <c r="S33" s="118"/>
      <c r="T33" s="119"/>
      <c r="U33" s="120"/>
    </row>
    <row r="34" spans="1:21" ht="9.9499999999999993" customHeight="1" x14ac:dyDescent="0.15">
      <c r="A34" s="143"/>
      <c r="B34" s="178"/>
      <c r="C34" s="18" t="s">
        <v>13</v>
      </c>
      <c r="D34" s="48">
        <f>IF(B33="",0,D$14)</f>
        <v>0</v>
      </c>
      <c r="E34" s="41"/>
      <c r="F34" s="33" t="str">
        <f t="shared" ref="F34" si="96">IF($B33="","",(D34-(E34+G34+H34)))</f>
        <v/>
      </c>
      <c r="G34" s="41"/>
      <c r="H34" s="41"/>
      <c r="I34" s="77" t="str">
        <f t="shared" ref="I34" si="97">IF(B33="","",IF((D34-E34)=0,0,ROUNDDOWN(((F34/D34)*100),3)))</f>
        <v/>
      </c>
      <c r="J34" s="94" t="str">
        <f>'１か月目'!J34</f>
        <v/>
      </c>
      <c r="K34" s="33" t="str">
        <f>IF($B33="","",'22か月目'!K34+(E34+G34+H34))</f>
        <v/>
      </c>
      <c r="L34" s="33" t="str">
        <f>IF($B33="","",'22か月目'!L34-D34)</f>
        <v/>
      </c>
      <c r="M34" s="86" t="str">
        <f t="shared" ref="M34" si="98">IF(B33="","",IF((J34-K34)=0,0,ROUNDDOWN((((O34-K34)/J34)*100),3)))</f>
        <v/>
      </c>
      <c r="N34" s="117"/>
      <c r="O34" s="94">
        <f>'22か月目'!O34+D34</f>
        <v>0</v>
      </c>
      <c r="P34" s="33" t="str">
        <f>IF($B33="","",'22か月目'!P34+E34)</f>
        <v/>
      </c>
      <c r="Q34" s="77" t="str">
        <f t="shared" ref="Q34" si="99">IF(B33="","",IF(O34-(K34-P34)=0,0,ROUNDDOWN(((O34-K34)/(O34-P34)*100),3)))</f>
        <v/>
      </c>
      <c r="R34" s="139"/>
      <c r="S34" s="121"/>
      <c r="T34" s="122"/>
      <c r="U34" s="123"/>
    </row>
    <row r="35" spans="1:21" ht="9.9499999999999993" customHeight="1" x14ac:dyDescent="0.15">
      <c r="A35" s="142">
        <v>12</v>
      </c>
      <c r="B35" s="177" t="str">
        <f>IF('１か月目'!B35=0,"",'１か月目'!B35)</f>
        <v/>
      </c>
      <c r="C35" s="20" t="s">
        <v>12</v>
      </c>
      <c r="D35" s="42">
        <f>IF(B35="",0,D$13)</f>
        <v>0</v>
      </c>
      <c r="E35" s="43"/>
      <c r="F35" s="34" t="str">
        <f t="shared" ref="F35" si="100">IF($B35="","",(D35-(E35+G35+H35)))</f>
        <v/>
      </c>
      <c r="G35" s="43"/>
      <c r="H35" s="43"/>
      <c r="I35" s="79" t="str">
        <f t="shared" ref="I35" si="101">IF(B35="","",IF((D35-E35)=0,0,ROUNDDOWN(((F35/D35)*100),3)))</f>
        <v/>
      </c>
      <c r="J35" s="95" t="str">
        <f>'１か月目'!J35</f>
        <v/>
      </c>
      <c r="K35" s="32" t="str">
        <f>IF($B35="","",'22か月目'!K35+(E35+G35+H35))</f>
        <v/>
      </c>
      <c r="L35" s="32" t="str">
        <f>IF($B35="","",'22か月目'!L35-D35)</f>
        <v/>
      </c>
      <c r="M35" s="85" t="str">
        <f t="shared" ref="M35" si="102">IF(B35="","",IF((J35-K35)=0,0,ROUNDDOWN((((O35-K35)/J35)*100),3)))</f>
        <v/>
      </c>
      <c r="N35" s="116" t="str">
        <f t="shared" ref="N35" si="103">IF(B35="","",IF(AND(M35&gt;=80,M36&gt;=80),"可","不可"))</f>
        <v/>
      </c>
      <c r="O35" s="95">
        <f>'22か月目'!O35+D35</f>
        <v>0</v>
      </c>
      <c r="P35" s="32" t="str">
        <f>IF($B35="","",'22か月目'!P35+E35)</f>
        <v/>
      </c>
      <c r="Q35" s="76" t="str">
        <f t="shared" ref="Q35" si="104">IF(B35="","",IF(O35-(K35-P35)=0,0,ROUNDDOWN(((O35-K35)/(O35-P35)*100),3)))</f>
        <v/>
      </c>
      <c r="R35" s="138" t="str">
        <f t="shared" ref="R35" si="105">IF(B35="","",IF(Q35+Q36=0,0,ROUNDDOWN((((O35-K35)+(O36-K36))/((O35-P35)+(O36-P36))*100),3)))</f>
        <v/>
      </c>
      <c r="S35" s="118"/>
      <c r="T35" s="119"/>
      <c r="U35" s="120"/>
    </row>
    <row r="36" spans="1:21" ht="9.9499999999999993" customHeight="1" x14ac:dyDescent="0.15">
      <c r="A36" s="143"/>
      <c r="B36" s="178"/>
      <c r="C36" s="109" t="s">
        <v>13</v>
      </c>
      <c r="D36" s="44">
        <f>IF(B35="",0,D$14)</f>
        <v>0</v>
      </c>
      <c r="E36" s="45"/>
      <c r="F36" s="35" t="str">
        <f t="shared" ref="F36" si="106">IF($B35="","",(D36-(E36+G36+H36)))</f>
        <v/>
      </c>
      <c r="G36" s="45"/>
      <c r="H36" s="45"/>
      <c r="I36" s="80" t="str">
        <f t="shared" ref="I36" si="107">IF(B35="","",IF((D36-E36)=0,0,ROUNDDOWN(((F36/D36)*100),3)))</f>
        <v/>
      </c>
      <c r="J36" s="94" t="str">
        <f>'１か月目'!J36</f>
        <v/>
      </c>
      <c r="K36" s="33" t="str">
        <f>IF($B35="","",'22か月目'!K36+(E36+G36+H36))</f>
        <v/>
      </c>
      <c r="L36" s="33" t="str">
        <f>IF($B35="","",'22か月目'!L36-D36)</f>
        <v/>
      </c>
      <c r="M36" s="87" t="str">
        <f t="shared" ref="M36" si="108">IF(B35="","",IF((J36-K36)=0,0,ROUNDDOWN((((O36-K36)/J36)*100),3)))</f>
        <v/>
      </c>
      <c r="N36" s="117"/>
      <c r="O36" s="94">
        <f>'22か月目'!O36+D36</f>
        <v>0</v>
      </c>
      <c r="P36" s="33" t="str">
        <f>IF($B35="","",'22か月目'!P36+E36)</f>
        <v/>
      </c>
      <c r="Q36" s="77" t="str">
        <f t="shared" ref="Q36" si="109">IF(B35="","",IF(O36-(K36-P36)=0,0,ROUNDDOWN(((O36-K36)/(O36-P36)*100),3)))</f>
        <v/>
      </c>
      <c r="R36" s="139"/>
      <c r="S36" s="121"/>
      <c r="T36" s="122"/>
      <c r="U36" s="123"/>
    </row>
    <row r="37" spans="1:21" ht="9.9499999999999993" customHeight="1" x14ac:dyDescent="0.15">
      <c r="A37" s="142">
        <v>13</v>
      </c>
      <c r="B37" s="177" t="str">
        <f>IF('１か月目'!B37=0,"",'１か月目'!B37)</f>
        <v/>
      </c>
      <c r="C37" s="108" t="s">
        <v>12</v>
      </c>
      <c r="D37" s="46">
        <f>IF(B37="",0,D$13)</f>
        <v>0</v>
      </c>
      <c r="E37" s="47"/>
      <c r="F37" s="36" t="str">
        <f t="shared" ref="F37" si="110">IF($B37="","",(D37-(E37+G37+H37)))</f>
        <v/>
      </c>
      <c r="G37" s="47"/>
      <c r="H37" s="47"/>
      <c r="I37" s="81" t="str">
        <f t="shared" ref="I37" si="111">IF(B37="","",IF((D37-E37)=0,0,ROUNDDOWN(((F37/D37)*100),3)))</f>
        <v/>
      </c>
      <c r="J37" s="95" t="str">
        <f>'１か月目'!J37</f>
        <v/>
      </c>
      <c r="K37" s="32" t="str">
        <f>IF($B37="","",'22か月目'!K37+(E37+G37+H37))</f>
        <v/>
      </c>
      <c r="L37" s="32" t="str">
        <f>IF($B37="","",'22か月目'!L37-D37)</f>
        <v/>
      </c>
      <c r="M37" s="88" t="str">
        <f t="shared" ref="M37" si="112">IF(B37="","",IF((J37-K37)=0,0,ROUNDDOWN((((O37-K37)/J37)*100),3)))</f>
        <v/>
      </c>
      <c r="N37" s="116" t="str">
        <f t="shared" ref="N37" si="113">IF(B37="","",IF(AND(M37&gt;=80,M38&gt;=80),"可","不可"))</f>
        <v/>
      </c>
      <c r="O37" s="95">
        <f>'22か月目'!O37+D37</f>
        <v>0</v>
      </c>
      <c r="P37" s="32" t="str">
        <f>IF($B37="","",'22か月目'!P37+E37)</f>
        <v/>
      </c>
      <c r="Q37" s="76" t="str">
        <f t="shared" ref="Q37" si="114">IF(B37="","",IF(O37-(K37-P37)=0,0,ROUNDDOWN(((O37-K37)/(O37-P37)*100),3)))</f>
        <v/>
      </c>
      <c r="R37" s="138" t="str">
        <f t="shared" ref="R37" si="115">IF(B37="","",IF(Q37+Q38=0,0,ROUNDDOWN((((O37-K37)+(O38-K38))/((O37-P37)+(O38-P38))*100),3)))</f>
        <v/>
      </c>
      <c r="S37" s="118"/>
      <c r="T37" s="119"/>
      <c r="U37" s="120"/>
    </row>
    <row r="38" spans="1:21" ht="9.9499999999999993" customHeight="1" x14ac:dyDescent="0.15">
      <c r="A38" s="143"/>
      <c r="B38" s="178"/>
      <c r="C38" s="18" t="s">
        <v>13</v>
      </c>
      <c r="D38" s="48">
        <f>IF(B37="",0,D$14)</f>
        <v>0</v>
      </c>
      <c r="E38" s="41"/>
      <c r="F38" s="33" t="str">
        <f t="shared" ref="F38" si="116">IF($B37="","",(D38-(E38+G38+H38)))</f>
        <v/>
      </c>
      <c r="G38" s="41"/>
      <c r="H38" s="41"/>
      <c r="I38" s="77" t="str">
        <f t="shared" ref="I38" si="117">IF(B37="","",IF((D38-E38)=0,0,ROUNDDOWN(((F38/D38)*100),3)))</f>
        <v/>
      </c>
      <c r="J38" s="94" t="str">
        <f>'１か月目'!J38</f>
        <v/>
      </c>
      <c r="K38" s="33" t="str">
        <f>IF($B37="","",'22か月目'!K38+(E38+G38+H38))</f>
        <v/>
      </c>
      <c r="L38" s="33" t="str">
        <f>IF($B37="","",'22か月目'!L38-D38)</f>
        <v/>
      </c>
      <c r="M38" s="86" t="str">
        <f t="shared" ref="M38" si="118">IF(B37="","",IF((J38-K38)=0,0,ROUNDDOWN((((O38-K38)/J38)*100),3)))</f>
        <v/>
      </c>
      <c r="N38" s="117"/>
      <c r="O38" s="94">
        <f>'22か月目'!O38+D38</f>
        <v>0</v>
      </c>
      <c r="P38" s="33" t="str">
        <f>IF($B37="","",'22か月目'!P38+E38)</f>
        <v/>
      </c>
      <c r="Q38" s="77" t="str">
        <f t="shared" ref="Q38" si="119">IF(B37="","",IF(O38-(K38-P38)=0,0,ROUNDDOWN(((O38-K38)/(O38-P38)*100),3)))</f>
        <v/>
      </c>
      <c r="R38" s="139"/>
      <c r="S38" s="121"/>
      <c r="T38" s="122"/>
      <c r="U38" s="123"/>
    </row>
    <row r="39" spans="1:21" ht="9.9499999999999993" customHeight="1" x14ac:dyDescent="0.15">
      <c r="A39" s="142">
        <v>14</v>
      </c>
      <c r="B39" s="177" t="str">
        <f>IF('１か月目'!B39=0,"",'１か月目'!B39)</f>
        <v/>
      </c>
      <c r="C39" s="20" t="s">
        <v>12</v>
      </c>
      <c r="D39" s="42">
        <f>IF(B39="",0,D$13)</f>
        <v>0</v>
      </c>
      <c r="E39" s="43"/>
      <c r="F39" s="34" t="str">
        <f t="shared" ref="F39" si="120">IF($B39="","",(D39-(E39+G39+H39)))</f>
        <v/>
      </c>
      <c r="G39" s="43"/>
      <c r="H39" s="43"/>
      <c r="I39" s="79" t="str">
        <f t="shared" ref="I39" si="121">IF(B39="","",IF((D39-E39)=0,0,ROUNDDOWN(((F39/D39)*100),3)))</f>
        <v/>
      </c>
      <c r="J39" s="95" t="str">
        <f>'１か月目'!J39</f>
        <v/>
      </c>
      <c r="K39" s="32" t="str">
        <f>IF($B39="","",'22か月目'!K39+(E39+G39+H39))</f>
        <v/>
      </c>
      <c r="L39" s="32" t="str">
        <f>IF($B39="","",'22か月目'!L39-D39)</f>
        <v/>
      </c>
      <c r="M39" s="85" t="str">
        <f t="shared" ref="M39" si="122">IF(B39="","",IF((J39-K39)=0,0,ROUNDDOWN((((O39-K39)/J39)*100),3)))</f>
        <v/>
      </c>
      <c r="N39" s="116" t="str">
        <f t="shared" ref="N39" si="123">IF(B39="","",IF(AND(M39&gt;=80,M40&gt;=80),"可","不可"))</f>
        <v/>
      </c>
      <c r="O39" s="95">
        <f>'22か月目'!O39+D39</f>
        <v>0</v>
      </c>
      <c r="P39" s="32" t="str">
        <f>IF($B39="","",'22か月目'!P39+E39)</f>
        <v/>
      </c>
      <c r="Q39" s="76" t="str">
        <f t="shared" ref="Q39" si="124">IF(B39="","",IF(O39-(K39-P39)=0,0,ROUNDDOWN(((O39-K39)/(O39-P39)*100),3)))</f>
        <v/>
      </c>
      <c r="R39" s="138" t="str">
        <f t="shared" ref="R39" si="125">IF(B39="","",IF(Q39+Q40=0,0,ROUNDDOWN((((O39-K39)+(O40-K40))/((O39-P39)+(O40-P40))*100),3)))</f>
        <v/>
      </c>
      <c r="S39" s="118"/>
      <c r="T39" s="119"/>
      <c r="U39" s="120"/>
    </row>
    <row r="40" spans="1:21" ht="9.9499999999999993" customHeight="1" x14ac:dyDescent="0.15">
      <c r="A40" s="143"/>
      <c r="B40" s="178"/>
      <c r="C40" s="109" t="s">
        <v>13</v>
      </c>
      <c r="D40" s="44">
        <f>IF(B39="",0,D$14)</f>
        <v>0</v>
      </c>
      <c r="E40" s="45"/>
      <c r="F40" s="35" t="str">
        <f t="shared" ref="F40" si="126">IF($B39="","",(D40-(E40+G40+H40)))</f>
        <v/>
      </c>
      <c r="G40" s="45"/>
      <c r="H40" s="45"/>
      <c r="I40" s="80" t="str">
        <f t="shared" ref="I40" si="127">IF(B39="","",IF((D40-E40)=0,0,ROUNDDOWN(((F40/D40)*100),3)))</f>
        <v/>
      </c>
      <c r="J40" s="94" t="str">
        <f>'１か月目'!J40</f>
        <v/>
      </c>
      <c r="K40" s="33" t="str">
        <f>IF($B39="","",'22か月目'!K40+(E40+G40+H40))</f>
        <v/>
      </c>
      <c r="L40" s="33" t="str">
        <f>IF($B39="","",'22か月目'!L40-D40)</f>
        <v/>
      </c>
      <c r="M40" s="87" t="str">
        <f t="shared" ref="M40" si="128">IF(B39="","",IF((J40-K40)=0,0,ROUNDDOWN((((O40-K40)/J40)*100),3)))</f>
        <v/>
      </c>
      <c r="N40" s="117"/>
      <c r="O40" s="94">
        <f>'22か月目'!O40+D40</f>
        <v>0</v>
      </c>
      <c r="P40" s="33" t="str">
        <f>IF($B39="","",'22か月目'!P40+E40)</f>
        <v/>
      </c>
      <c r="Q40" s="77" t="str">
        <f t="shared" ref="Q40" si="129">IF(B39="","",IF(O40-(K40-P40)=0,0,ROUNDDOWN(((O40-K40)/(O40-P40)*100),3)))</f>
        <v/>
      </c>
      <c r="R40" s="139"/>
      <c r="S40" s="121"/>
      <c r="T40" s="122"/>
      <c r="U40" s="123"/>
    </row>
    <row r="41" spans="1:21" ht="9.9499999999999993" customHeight="1" x14ac:dyDescent="0.15">
      <c r="A41" s="142">
        <v>15</v>
      </c>
      <c r="B41" s="177" t="str">
        <f>IF('１か月目'!B41=0,"",'１か月目'!B41)</f>
        <v/>
      </c>
      <c r="C41" s="20" t="s">
        <v>12</v>
      </c>
      <c r="D41" s="46">
        <f>IF(B41="",0,D$13)</f>
        <v>0</v>
      </c>
      <c r="E41" s="47"/>
      <c r="F41" s="36" t="str">
        <f t="shared" ref="F41" si="130">IF($B41="","",(D41-(E41+G41+H41)))</f>
        <v/>
      </c>
      <c r="G41" s="47"/>
      <c r="H41" s="47"/>
      <c r="I41" s="81" t="str">
        <f t="shared" ref="I41" si="131">IF(B41="","",IF((D41-E41)=0,0,ROUNDDOWN(((F41/D41)*100),3)))</f>
        <v/>
      </c>
      <c r="J41" s="95" t="str">
        <f>'１か月目'!J41</f>
        <v/>
      </c>
      <c r="K41" s="32" t="str">
        <f>IF($B41="","",'22か月目'!K41+(E41+G41+H41))</f>
        <v/>
      </c>
      <c r="L41" s="32" t="str">
        <f>IF($B41="","",'22か月目'!L41-D41)</f>
        <v/>
      </c>
      <c r="M41" s="88" t="str">
        <f t="shared" ref="M41" si="132">IF(B41="","",IF((J41-K41)=0,0,ROUNDDOWN((((O41-K41)/J41)*100),3)))</f>
        <v/>
      </c>
      <c r="N41" s="116" t="str">
        <f t="shared" ref="N41" si="133">IF(B41="","",IF(AND(M41&gt;=80,M42&gt;=80),"可","不可"))</f>
        <v/>
      </c>
      <c r="O41" s="95">
        <f>'22か月目'!O41+D41</f>
        <v>0</v>
      </c>
      <c r="P41" s="32" t="str">
        <f>IF($B41="","",'22か月目'!P41+E41)</f>
        <v/>
      </c>
      <c r="Q41" s="76" t="str">
        <f t="shared" ref="Q41" si="134">IF(B41="","",IF(O41-(K41-P41)=0,0,ROUNDDOWN(((O41-K41)/(O41-P41)*100),3)))</f>
        <v/>
      </c>
      <c r="R41" s="138" t="str">
        <f t="shared" ref="R41" si="135">IF(B41="","",IF(Q41+Q42=0,0,ROUNDDOWN((((O41-K41)+(O42-K42))/((O41-P41)+(O42-P42))*100),3)))</f>
        <v/>
      </c>
      <c r="S41" s="118"/>
      <c r="T41" s="119"/>
      <c r="U41" s="120"/>
    </row>
    <row r="42" spans="1:21" ht="9.9499999999999993" customHeight="1" x14ac:dyDescent="0.15">
      <c r="A42" s="143"/>
      <c r="B42" s="178"/>
      <c r="C42" s="109" t="s">
        <v>13</v>
      </c>
      <c r="D42" s="48">
        <f>IF(B41="",0,D$14)</f>
        <v>0</v>
      </c>
      <c r="E42" s="41"/>
      <c r="F42" s="33" t="str">
        <f t="shared" ref="F42" si="136">IF($B41="","",(D42-(E42+G42+H42)))</f>
        <v/>
      </c>
      <c r="G42" s="41"/>
      <c r="H42" s="41"/>
      <c r="I42" s="77" t="str">
        <f t="shared" ref="I42" si="137">IF(B41="","",IF((D42-E42)=0,0,ROUNDDOWN(((F42/D42)*100),3)))</f>
        <v/>
      </c>
      <c r="J42" s="94" t="str">
        <f>'１か月目'!J42</f>
        <v/>
      </c>
      <c r="K42" s="33" t="str">
        <f>IF($B41="","",'22か月目'!K42+(E42+G42+H42))</f>
        <v/>
      </c>
      <c r="L42" s="33" t="str">
        <f>IF($B41="","",'22か月目'!L42-D42)</f>
        <v/>
      </c>
      <c r="M42" s="86" t="str">
        <f t="shared" ref="M42" si="138">IF(B41="","",IF((J42-K42)=0,0,ROUNDDOWN((((O42-K42)/J42)*100),3)))</f>
        <v/>
      </c>
      <c r="N42" s="117"/>
      <c r="O42" s="94">
        <f>'22か月目'!O42+D42</f>
        <v>0</v>
      </c>
      <c r="P42" s="33" t="str">
        <f>IF($B41="","",'22か月目'!P42+E42)</f>
        <v/>
      </c>
      <c r="Q42" s="77" t="str">
        <f t="shared" ref="Q42" si="139">IF(B41="","",IF(O42-(K42-P42)=0,0,ROUNDDOWN(((O42-K42)/(O42-P42)*100),3)))</f>
        <v/>
      </c>
      <c r="R42" s="139"/>
      <c r="S42" s="121"/>
      <c r="T42" s="122"/>
      <c r="U42" s="123"/>
    </row>
    <row r="43" spans="1:21" ht="9.9499999999999993" customHeight="1" x14ac:dyDescent="0.15">
      <c r="A43" s="142">
        <v>16</v>
      </c>
      <c r="B43" s="184" t="str">
        <f>IF('１か月目'!B43=0,"",'１か月目'!B43)</f>
        <v/>
      </c>
      <c r="C43" s="21" t="s">
        <v>12</v>
      </c>
      <c r="D43" s="49">
        <f>IF(B43="",0,D$13)</f>
        <v>0</v>
      </c>
      <c r="E43" s="50"/>
      <c r="F43" s="37" t="str">
        <f t="shared" ref="F43" si="140">IF($B43="","",(D43-(E43+G43+H43)))</f>
        <v/>
      </c>
      <c r="G43" s="50"/>
      <c r="H43" s="50"/>
      <c r="I43" s="82" t="str">
        <f t="shared" ref="I43" si="141">IF(B43="","",IF((D43-E43)=0,0,ROUNDDOWN(((F43/D43)*100),3)))</f>
        <v/>
      </c>
      <c r="J43" s="95" t="str">
        <f>'１か月目'!J43</f>
        <v/>
      </c>
      <c r="K43" s="32" t="str">
        <f>IF($B43="","",'22か月目'!K43+(E43+G43+H43))</f>
        <v/>
      </c>
      <c r="L43" s="32" t="str">
        <f>IF($B43="","",'22か月目'!L43-D43)</f>
        <v/>
      </c>
      <c r="M43" s="89" t="str">
        <f t="shared" ref="M43" si="142">IF(B43="","",IF((J43-K43)=0,0,ROUNDDOWN((((O43-K43)/J43)*100),3)))</f>
        <v/>
      </c>
      <c r="N43" s="163" t="str">
        <f t="shared" ref="N43" si="143">IF(B43="","",IF(AND(M43&gt;=80,M44&gt;=80),"可","不可"))</f>
        <v/>
      </c>
      <c r="O43" s="95">
        <f>'22か月目'!O43+D43</f>
        <v>0</v>
      </c>
      <c r="P43" s="32" t="str">
        <f>IF($B43="","",'22か月目'!P43+E43)</f>
        <v/>
      </c>
      <c r="Q43" s="76" t="str">
        <f t="shared" ref="Q43" si="144">IF(B43="","",IF(O43-(K43-P43)=0,0,ROUNDDOWN(((O43-K43)/(O43-P43)*100),3)))</f>
        <v/>
      </c>
      <c r="R43" s="138" t="str">
        <f t="shared" ref="R43" si="145">IF(B43="","",IF(Q43+Q44=0,0,ROUNDDOWN((((O43-K43)+(O44-K44))/((O43-P43)+(O44-P44))*100),3)))</f>
        <v/>
      </c>
      <c r="S43" s="164"/>
      <c r="T43" s="165"/>
      <c r="U43" s="166"/>
    </row>
    <row r="44" spans="1:21" ht="9.9499999999999993" customHeight="1" x14ac:dyDescent="0.15">
      <c r="A44" s="143"/>
      <c r="B44" s="178"/>
      <c r="C44" s="109" t="s">
        <v>13</v>
      </c>
      <c r="D44" s="44">
        <f>IF(B43="",0,D$14)</f>
        <v>0</v>
      </c>
      <c r="E44" s="45"/>
      <c r="F44" s="35" t="str">
        <f t="shared" ref="F44" si="146">IF($B43="","",(D44-(E44+G44+H44)))</f>
        <v/>
      </c>
      <c r="G44" s="45"/>
      <c r="H44" s="45"/>
      <c r="I44" s="80" t="str">
        <f t="shared" ref="I44" si="147">IF(B43="","",IF((D44-E44)=0,0,ROUNDDOWN(((F44/D44)*100),3)))</f>
        <v/>
      </c>
      <c r="J44" s="94" t="str">
        <f>'１か月目'!J44</f>
        <v/>
      </c>
      <c r="K44" s="33" t="str">
        <f>IF($B43="","",'22か月目'!K44+(E44+G44+H44))</f>
        <v/>
      </c>
      <c r="L44" s="33" t="str">
        <f>IF($B43="","",'22か月目'!L44-D44)</f>
        <v/>
      </c>
      <c r="M44" s="87" t="str">
        <f t="shared" ref="M44" si="148">IF(B43="","",IF((J44-K44)=0,0,ROUNDDOWN((((O44-K44)/J44)*100),3)))</f>
        <v/>
      </c>
      <c r="N44" s="117"/>
      <c r="O44" s="94">
        <f>'22か月目'!O44+D44</f>
        <v>0</v>
      </c>
      <c r="P44" s="33" t="str">
        <f>IF($B43="","",'22か月目'!P44+E44)</f>
        <v/>
      </c>
      <c r="Q44" s="77" t="str">
        <f t="shared" ref="Q44" si="149">IF(B43="","",IF(O44-(K44-P44)=0,0,ROUNDDOWN(((O44-K44)/(O44-P44)*100),3)))</f>
        <v/>
      </c>
      <c r="R44" s="139"/>
      <c r="S44" s="121"/>
      <c r="T44" s="122"/>
      <c r="U44" s="123"/>
    </row>
    <row r="45" spans="1:21" ht="9.9499999999999993" customHeight="1" x14ac:dyDescent="0.15">
      <c r="A45" s="142">
        <v>17</v>
      </c>
      <c r="B45" s="177" t="str">
        <f>IF('１か月目'!B45=0,"",'１か月目'!B45)</f>
        <v/>
      </c>
      <c r="C45" s="108" t="s">
        <v>12</v>
      </c>
      <c r="D45" s="46">
        <f>IF(B45="",0,D$13)</f>
        <v>0</v>
      </c>
      <c r="E45" s="47"/>
      <c r="F45" s="36" t="str">
        <f t="shared" ref="F45" si="150">IF($B45="","",(D45-(E45+G45+H45)))</f>
        <v/>
      </c>
      <c r="G45" s="47"/>
      <c r="H45" s="47"/>
      <c r="I45" s="81" t="str">
        <f t="shared" ref="I45" si="151">IF(B45="","",IF((D45-E45)=0,0,ROUNDDOWN(((F45/D45)*100),3)))</f>
        <v/>
      </c>
      <c r="J45" s="95" t="str">
        <f>'１か月目'!J45</f>
        <v/>
      </c>
      <c r="K45" s="32" t="str">
        <f>IF($B45="","",'22か月目'!K45+(E45+G45+H45))</f>
        <v/>
      </c>
      <c r="L45" s="32" t="str">
        <f>IF($B45="","",'22か月目'!L45-D45)</f>
        <v/>
      </c>
      <c r="M45" s="88" t="str">
        <f t="shared" ref="M45" si="152">IF(B45="","",IF((J45-K45)=0,0,ROUNDDOWN((((O45-K45)/J45)*100),3)))</f>
        <v/>
      </c>
      <c r="N45" s="116" t="str">
        <f t="shared" ref="N45" si="153">IF(B45="","",IF(AND(M45&gt;=80,M46&gt;=80),"可","不可"))</f>
        <v/>
      </c>
      <c r="O45" s="95">
        <f>'22か月目'!O45+D45</f>
        <v>0</v>
      </c>
      <c r="P45" s="32" t="str">
        <f>IF($B45="","",'22か月目'!P45+E45)</f>
        <v/>
      </c>
      <c r="Q45" s="76" t="str">
        <f t="shared" ref="Q45" si="154">IF(B45="","",IF(O45-(K45-P45)=0,0,ROUNDDOWN(((O45-K45)/(O45-P45)*100),3)))</f>
        <v/>
      </c>
      <c r="R45" s="138" t="str">
        <f t="shared" ref="R45" si="155">IF(B45="","",IF(Q45+Q46=0,0,ROUNDDOWN((((O45-K45)+(O46-K46))/((O45-P45)+(O46-P46))*100),3)))</f>
        <v/>
      </c>
      <c r="S45" s="118"/>
      <c r="T45" s="119"/>
      <c r="U45" s="120"/>
    </row>
    <row r="46" spans="1:21" ht="9.9499999999999993" customHeight="1" x14ac:dyDescent="0.15">
      <c r="A46" s="143"/>
      <c r="B46" s="178"/>
      <c r="C46" s="18" t="s">
        <v>13</v>
      </c>
      <c r="D46" s="48">
        <f>IF(B45="",0,D$14)</f>
        <v>0</v>
      </c>
      <c r="E46" s="41"/>
      <c r="F46" s="33" t="str">
        <f t="shared" ref="F46" si="156">IF($B45="","",(D46-(E46+G46+H46)))</f>
        <v/>
      </c>
      <c r="G46" s="41"/>
      <c r="H46" s="41"/>
      <c r="I46" s="77" t="str">
        <f t="shared" ref="I46" si="157">IF(B45="","",IF((D46-E46)=0,0,ROUNDDOWN(((F46/D46)*100),3)))</f>
        <v/>
      </c>
      <c r="J46" s="94" t="str">
        <f>'１か月目'!J46</f>
        <v/>
      </c>
      <c r="K46" s="33" t="str">
        <f>IF($B45="","",'22か月目'!K46+(E46+G46+H46))</f>
        <v/>
      </c>
      <c r="L46" s="33" t="str">
        <f>IF($B45="","",'22か月目'!L46-D46)</f>
        <v/>
      </c>
      <c r="M46" s="86" t="str">
        <f t="shared" ref="M46" si="158">IF(B45="","",IF((J46-K46)=0,0,ROUNDDOWN((((O46-K46)/J46)*100),3)))</f>
        <v/>
      </c>
      <c r="N46" s="117"/>
      <c r="O46" s="94">
        <f>'22か月目'!O46+D46</f>
        <v>0</v>
      </c>
      <c r="P46" s="33" t="str">
        <f>IF($B45="","",'22か月目'!P46+E46)</f>
        <v/>
      </c>
      <c r="Q46" s="77" t="str">
        <f t="shared" ref="Q46" si="159">IF(B45="","",IF(O46-(K46-P46)=0,0,ROUNDDOWN(((O46-K46)/(O46-P46)*100),3)))</f>
        <v/>
      </c>
      <c r="R46" s="139"/>
      <c r="S46" s="121"/>
      <c r="T46" s="122"/>
      <c r="U46" s="123"/>
    </row>
    <row r="47" spans="1:21" ht="9.9499999999999993" customHeight="1" x14ac:dyDescent="0.15">
      <c r="A47" s="142">
        <v>18</v>
      </c>
      <c r="B47" s="177" t="str">
        <f>IF('１か月目'!B47=0,"",'１か月目'!B47)</f>
        <v/>
      </c>
      <c r="C47" s="20" t="s">
        <v>12</v>
      </c>
      <c r="D47" s="42">
        <f>IF(B47="",0,D$13)</f>
        <v>0</v>
      </c>
      <c r="E47" s="43"/>
      <c r="F47" s="34" t="str">
        <f t="shared" ref="F47" si="160">IF($B47="","",(D47-(E47+G47+H47)))</f>
        <v/>
      </c>
      <c r="G47" s="43"/>
      <c r="H47" s="43"/>
      <c r="I47" s="79" t="str">
        <f t="shared" ref="I47" si="161">IF(B47="","",IF((D47-E47)=0,0,ROUNDDOWN(((F47/D47)*100),3)))</f>
        <v/>
      </c>
      <c r="J47" s="95" t="str">
        <f>'１か月目'!J47</f>
        <v/>
      </c>
      <c r="K47" s="32" t="str">
        <f>IF($B47="","",'22か月目'!K47+(E47+G47+H47))</f>
        <v/>
      </c>
      <c r="L47" s="32" t="str">
        <f>IF($B47="","",'22か月目'!L47-D47)</f>
        <v/>
      </c>
      <c r="M47" s="85" t="str">
        <f t="shared" ref="M47" si="162">IF(B47="","",IF((J47-K47)=0,0,ROUNDDOWN((((O47-K47)/J47)*100),3)))</f>
        <v/>
      </c>
      <c r="N47" s="116" t="str">
        <f t="shared" ref="N47" si="163">IF(B47="","",IF(AND(M47&gt;=80,M48&gt;=80),"可","不可"))</f>
        <v/>
      </c>
      <c r="O47" s="95">
        <f>'22か月目'!O47+D47</f>
        <v>0</v>
      </c>
      <c r="P47" s="32" t="str">
        <f>IF($B47="","",'22か月目'!P47+E47)</f>
        <v/>
      </c>
      <c r="Q47" s="76" t="str">
        <f t="shared" ref="Q47" si="164">IF(B47="","",IF(O47-(K47-P47)=0,0,ROUNDDOWN(((O47-K47)/(O47-P47)*100),3)))</f>
        <v/>
      </c>
      <c r="R47" s="138" t="str">
        <f t="shared" ref="R47" si="165">IF(B47="","",IF(Q47+Q48=0,0,ROUNDDOWN((((O47-K47)+(O48-K48))/((O47-P47)+(O48-P48))*100),3)))</f>
        <v/>
      </c>
      <c r="S47" s="118"/>
      <c r="T47" s="119"/>
      <c r="U47" s="120"/>
    </row>
    <row r="48" spans="1:21" ht="9.9499999999999993" customHeight="1" x14ac:dyDescent="0.15">
      <c r="A48" s="143"/>
      <c r="B48" s="178"/>
      <c r="C48" s="109" t="s">
        <v>13</v>
      </c>
      <c r="D48" s="44">
        <f>IF(B47="",0,D$14)</f>
        <v>0</v>
      </c>
      <c r="E48" s="45"/>
      <c r="F48" s="35" t="str">
        <f t="shared" ref="F48" si="166">IF($B47="","",(D48-(E48+G48+H48)))</f>
        <v/>
      </c>
      <c r="G48" s="45"/>
      <c r="H48" s="45"/>
      <c r="I48" s="80" t="str">
        <f t="shared" ref="I48" si="167">IF(B47="","",IF((D48-E48)=0,0,ROUNDDOWN(((F48/D48)*100),3)))</f>
        <v/>
      </c>
      <c r="J48" s="94" t="str">
        <f>'１か月目'!J48</f>
        <v/>
      </c>
      <c r="K48" s="33" t="str">
        <f>IF($B47="","",'22か月目'!K48+(E48+G48+H48))</f>
        <v/>
      </c>
      <c r="L48" s="33" t="str">
        <f>IF($B47="","",'22か月目'!L48-D48)</f>
        <v/>
      </c>
      <c r="M48" s="87" t="str">
        <f t="shared" ref="M48" si="168">IF(B47="","",IF((J48-K48)=0,0,ROUNDDOWN((((O48-K48)/J48)*100),3)))</f>
        <v/>
      </c>
      <c r="N48" s="117"/>
      <c r="O48" s="94">
        <f>'22か月目'!O48+D48</f>
        <v>0</v>
      </c>
      <c r="P48" s="33" t="str">
        <f>IF($B47="","",'22か月目'!P48+E48)</f>
        <v/>
      </c>
      <c r="Q48" s="77" t="str">
        <f t="shared" ref="Q48" si="169">IF(B47="","",IF(O48-(K48-P48)=0,0,ROUNDDOWN(((O48-K48)/(O48-P48)*100),3)))</f>
        <v/>
      </c>
      <c r="R48" s="139"/>
      <c r="S48" s="121"/>
      <c r="T48" s="122"/>
      <c r="U48" s="123"/>
    </row>
    <row r="49" spans="1:21" ht="9.9499999999999993" customHeight="1" x14ac:dyDescent="0.15">
      <c r="A49" s="142">
        <v>19</v>
      </c>
      <c r="B49" s="177" t="str">
        <f>IF('１か月目'!B49=0,"",'１か月目'!B49)</f>
        <v/>
      </c>
      <c r="C49" s="108" t="s">
        <v>12</v>
      </c>
      <c r="D49" s="46">
        <f>IF(B49="",0,D$13)</f>
        <v>0</v>
      </c>
      <c r="E49" s="47"/>
      <c r="F49" s="36" t="str">
        <f t="shared" ref="F49" si="170">IF($B49="","",(D49-(E49+G49+H49)))</f>
        <v/>
      </c>
      <c r="G49" s="47"/>
      <c r="H49" s="47"/>
      <c r="I49" s="81" t="str">
        <f t="shared" ref="I49" si="171">IF(B49="","",IF((D49-E49)=0,0,ROUNDDOWN(((F49/D49)*100),3)))</f>
        <v/>
      </c>
      <c r="J49" s="95" t="str">
        <f>'１か月目'!J49</f>
        <v/>
      </c>
      <c r="K49" s="32" t="str">
        <f>IF($B49="","",'22か月目'!K49+(E49+G49+H49))</f>
        <v/>
      </c>
      <c r="L49" s="32" t="str">
        <f>IF($B49="","",'22か月目'!L49-D49)</f>
        <v/>
      </c>
      <c r="M49" s="88" t="str">
        <f t="shared" ref="M49" si="172">IF(B49="","",IF((J49-K49)=0,0,ROUNDDOWN((((O49-K49)/J49)*100),3)))</f>
        <v/>
      </c>
      <c r="N49" s="116" t="str">
        <f t="shared" ref="N49" si="173">IF(B49="","",IF(AND(M49&gt;=80,M50&gt;=80),"可","不可"))</f>
        <v/>
      </c>
      <c r="O49" s="95">
        <f>'22か月目'!O49+D49</f>
        <v>0</v>
      </c>
      <c r="P49" s="32" t="str">
        <f>IF($B49="","",'22か月目'!P49+E49)</f>
        <v/>
      </c>
      <c r="Q49" s="76" t="str">
        <f t="shared" ref="Q49" si="174">IF(B49="","",IF(O49-(K49-P49)=0,0,ROUNDDOWN(((O49-K49)/(O49-P49)*100),3)))</f>
        <v/>
      </c>
      <c r="R49" s="138" t="str">
        <f t="shared" ref="R49" si="175">IF(B49="","",IF(Q49+Q50=0,0,ROUNDDOWN((((O49-K49)+(O50-K50))/((O49-P49)+(O50-P50))*100),3)))</f>
        <v/>
      </c>
      <c r="S49" s="118"/>
      <c r="T49" s="119"/>
      <c r="U49" s="120"/>
    </row>
    <row r="50" spans="1:21" ht="9.9499999999999993" customHeight="1" x14ac:dyDescent="0.15">
      <c r="A50" s="143"/>
      <c r="B50" s="178"/>
      <c r="C50" s="18" t="s">
        <v>13</v>
      </c>
      <c r="D50" s="48">
        <f>IF(B49="",0,D$14)</f>
        <v>0</v>
      </c>
      <c r="E50" s="41"/>
      <c r="F50" s="33" t="str">
        <f t="shared" ref="F50" si="176">IF($B49="","",(D50-(E50+G50+H50)))</f>
        <v/>
      </c>
      <c r="G50" s="41"/>
      <c r="H50" s="41"/>
      <c r="I50" s="77" t="str">
        <f t="shared" ref="I50" si="177">IF(B49="","",IF((D50-E50)=0,0,ROUNDDOWN(((F50/D50)*100),3)))</f>
        <v/>
      </c>
      <c r="J50" s="94" t="str">
        <f>'１か月目'!J50</f>
        <v/>
      </c>
      <c r="K50" s="33" t="str">
        <f>IF($B49="","",'22か月目'!K50+(E50+G50+H50))</f>
        <v/>
      </c>
      <c r="L50" s="33" t="str">
        <f>IF($B49="","",'22か月目'!L50-D50)</f>
        <v/>
      </c>
      <c r="M50" s="86" t="str">
        <f t="shared" ref="M50" si="178">IF(B49="","",IF((J50-K50)=0,0,ROUNDDOWN((((O50-K50)/J50)*100),3)))</f>
        <v/>
      </c>
      <c r="N50" s="117"/>
      <c r="O50" s="94">
        <f>'22か月目'!O50+D50</f>
        <v>0</v>
      </c>
      <c r="P50" s="33" t="str">
        <f>IF($B49="","",'22か月目'!P50+E50)</f>
        <v/>
      </c>
      <c r="Q50" s="77" t="str">
        <f t="shared" ref="Q50" si="179">IF(B49="","",IF(O50-(K50-P50)=0,0,ROUNDDOWN(((O50-K50)/(O50-P50)*100),3)))</f>
        <v/>
      </c>
      <c r="R50" s="139"/>
      <c r="S50" s="121"/>
      <c r="T50" s="122"/>
      <c r="U50" s="123"/>
    </row>
    <row r="51" spans="1:21" ht="9.9499999999999993" customHeight="1" x14ac:dyDescent="0.15">
      <c r="A51" s="142">
        <v>20</v>
      </c>
      <c r="B51" s="177" t="str">
        <f>IF('１か月目'!B51=0,"",'１か月目'!B51)</f>
        <v/>
      </c>
      <c r="C51" s="20" t="s">
        <v>12</v>
      </c>
      <c r="D51" s="46">
        <f>IF(B51="",0,D$13)</f>
        <v>0</v>
      </c>
      <c r="E51" s="47"/>
      <c r="F51" s="36" t="str">
        <f t="shared" ref="F51" si="180">IF($B51="","",(D51-(E51+G51+H51)))</f>
        <v/>
      </c>
      <c r="G51" s="47"/>
      <c r="H51" s="47"/>
      <c r="I51" s="81" t="str">
        <f t="shared" ref="I51" si="181">IF(B51="","",IF((D51-E51)=0,0,ROUNDDOWN(((F51/D51)*100),3)))</f>
        <v/>
      </c>
      <c r="J51" s="95" t="str">
        <f>'１か月目'!J51</f>
        <v/>
      </c>
      <c r="K51" s="32" t="str">
        <f>IF($B51="","",'22か月目'!K51+(E51+G51+H51))</f>
        <v/>
      </c>
      <c r="L51" s="32" t="str">
        <f>IF($B51="","",'22か月目'!L51-D51)</f>
        <v/>
      </c>
      <c r="M51" s="88" t="str">
        <f t="shared" ref="M51" si="182">IF(B51="","",IF((J51-K51)=0,0,ROUNDDOWN((((O51-K51)/J51)*100),3)))</f>
        <v/>
      </c>
      <c r="N51" s="116" t="str">
        <f t="shared" ref="N51" si="183">IF(B51="","",IF(AND(M51&gt;=80,M52&gt;=80),"可","不可"))</f>
        <v/>
      </c>
      <c r="O51" s="95">
        <f>'22か月目'!O51+D51</f>
        <v>0</v>
      </c>
      <c r="P51" s="32" t="str">
        <f>IF($B51="","",'22か月目'!P51+E51)</f>
        <v/>
      </c>
      <c r="Q51" s="76" t="str">
        <f t="shared" ref="Q51" si="184">IF(B51="","",IF(O51-(K51-P51)=0,0,ROUNDDOWN(((O51-K51)/(O51-P51)*100),3)))</f>
        <v/>
      </c>
      <c r="R51" s="138" t="str">
        <f t="shared" ref="R51" si="185">IF(B51="","",IF(Q51+Q52=0,0,ROUNDDOWN((((O51-K51)+(O52-K52))/((O51-P51)+(O52-P52))*100),3)))</f>
        <v/>
      </c>
      <c r="S51" s="118"/>
      <c r="T51" s="119"/>
      <c r="U51" s="120"/>
    </row>
    <row r="52" spans="1:21" ht="9.9499999999999993" customHeight="1" x14ac:dyDescent="0.15">
      <c r="A52" s="143"/>
      <c r="B52" s="178"/>
      <c r="C52" s="109" t="s">
        <v>13</v>
      </c>
      <c r="D52" s="48">
        <f>IF(B51="",0,D$14)</f>
        <v>0</v>
      </c>
      <c r="E52" s="19"/>
      <c r="F52" s="33" t="str">
        <f t="shared" ref="F52" si="186">IF($B51="","",(D52-(E52+G52+H52)))</f>
        <v/>
      </c>
      <c r="G52" s="19"/>
      <c r="H52" s="19"/>
      <c r="I52" s="83" t="str">
        <f t="shared" ref="I52" si="187">IF(B51="","",IF((D52-E52)=0,0,ROUNDDOWN(((F52/D52)*100),3)))</f>
        <v/>
      </c>
      <c r="J52" s="94" t="str">
        <f>'１か月目'!J52</f>
        <v/>
      </c>
      <c r="K52" s="33" t="str">
        <f>IF($B51="","",'22か月目'!K52+(E52+G52+H52))</f>
        <v/>
      </c>
      <c r="L52" s="33" t="str">
        <f>IF($B51="","",'22か月目'!L52-D52)</f>
        <v/>
      </c>
      <c r="M52" s="90" t="str">
        <f t="shared" ref="M52" si="188">IF(B51="","",IF((J52-K52)=0,0,ROUNDDOWN((((O52-K52)/J52)*100),3)))</f>
        <v/>
      </c>
      <c r="N52" s="117"/>
      <c r="O52" s="94">
        <f>'22か月目'!O52+D52</f>
        <v>0</v>
      </c>
      <c r="P52" s="33" t="str">
        <f>IF($B51="","",'22か月目'!P52+E52)</f>
        <v/>
      </c>
      <c r="Q52" s="77" t="str">
        <f t="shared" ref="Q52" si="189">IF(B51="","",IF(O52-(K52-P52)=0,0,ROUNDDOWN(((O52-K52)/(O52-P52)*100),3)))</f>
        <v/>
      </c>
      <c r="R52" s="139"/>
      <c r="S52" s="121"/>
      <c r="T52" s="122"/>
      <c r="U52" s="123"/>
    </row>
    <row r="53" spans="1:21" ht="11.1" customHeight="1" x14ac:dyDescent="0.15">
      <c r="A53" s="28" t="s">
        <v>42</v>
      </c>
      <c r="B53" s="28"/>
      <c r="C53" s="29"/>
      <c r="D53" s="29"/>
      <c r="E53" s="29"/>
      <c r="F53" s="29"/>
      <c r="G53" s="29"/>
      <c r="H53" s="29"/>
      <c r="I53" s="29"/>
      <c r="J53" s="29"/>
      <c r="K53" s="29"/>
      <c r="L53" s="29"/>
      <c r="M53" s="29"/>
      <c r="N53" s="29"/>
      <c r="O53" s="29"/>
      <c r="P53" s="29"/>
      <c r="Q53" s="29"/>
      <c r="R53" s="29"/>
      <c r="S53" s="29"/>
      <c r="T53" s="29"/>
      <c r="U53" s="107" t="s">
        <v>14</v>
      </c>
    </row>
    <row r="54" spans="1:21" ht="11.1" customHeight="1" x14ac:dyDescent="0.15">
      <c r="A54" s="28" t="s">
        <v>41</v>
      </c>
      <c r="B54" s="28"/>
      <c r="C54" s="29"/>
      <c r="D54" s="29"/>
      <c r="E54" s="29"/>
      <c r="F54" s="29"/>
      <c r="G54" s="29"/>
      <c r="H54" s="29"/>
      <c r="I54" s="29"/>
      <c r="J54" s="29"/>
      <c r="K54" s="29"/>
      <c r="L54" s="29"/>
      <c r="M54" s="29"/>
      <c r="N54" s="29"/>
      <c r="O54" s="29"/>
      <c r="P54" s="29"/>
      <c r="Q54" s="29"/>
      <c r="R54" s="29"/>
      <c r="S54" s="29"/>
      <c r="T54" s="29"/>
      <c r="U54" s="29"/>
    </row>
    <row r="55" spans="1:21" ht="11.1" customHeight="1" x14ac:dyDescent="0.15">
      <c r="A55" s="28" t="s">
        <v>40</v>
      </c>
      <c r="B55" s="28"/>
      <c r="C55" s="29"/>
      <c r="D55" s="29"/>
      <c r="E55" s="29"/>
      <c r="F55" s="29"/>
      <c r="G55" s="29"/>
      <c r="H55" s="29"/>
      <c r="I55" s="29"/>
      <c r="J55" s="29"/>
      <c r="K55" s="29"/>
      <c r="L55" s="29"/>
      <c r="M55" s="29"/>
      <c r="N55" s="29"/>
      <c r="O55" s="29"/>
      <c r="P55" s="29"/>
      <c r="Q55" s="29"/>
      <c r="R55" s="29"/>
      <c r="S55" s="29"/>
      <c r="T55" s="29"/>
      <c r="U55" s="29"/>
    </row>
    <row r="56" spans="1:21" ht="11.1" customHeight="1" x14ac:dyDescent="0.15">
      <c r="A56" s="28" t="s">
        <v>44</v>
      </c>
    </row>
  </sheetData>
  <sheetProtection sheet="1" selectLockedCells="1"/>
  <mergeCells count="117">
    <mergeCell ref="A1:U2"/>
    <mergeCell ref="D4:J4"/>
    <mergeCell ref="O4:U4"/>
    <mergeCell ref="D5:F5"/>
    <mergeCell ref="H5:J5"/>
    <mergeCell ref="O5:U5"/>
    <mergeCell ref="O10:R10"/>
    <mergeCell ref="S11:U12"/>
    <mergeCell ref="A13:A14"/>
    <mergeCell ref="B13:B14"/>
    <mergeCell ref="N13:N14"/>
    <mergeCell ref="R13:R14"/>
    <mergeCell ref="S13:U14"/>
    <mergeCell ref="D6:F6"/>
    <mergeCell ref="G6:J6"/>
    <mergeCell ref="S7:U7"/>
    <mergeCell ref="A10:A12"/>
    <mergeCell ref="B10:B12"/>
    <mergeCell ref="C10:C12"/>
    <mergeCell ref="D10:I10"/>
    <mergeCell ref="J10:N10"/>
    <mergeCell ref="S10:U10"/>
    <mergeCell ref="A15:A16"/>
    <mergeCell ref="B15:B16"/>
    <mergeCell ref="N15:N16"/>
    <mergeCell ref="R15:R16"/>
    <mergeCell ref="S15:U16"/>
    <mergeCell ref="A17:A18"/>
    <mergeCell ref="B17:B18"/>
    <mergeCell ref="N17:N18"/>
    <mergeCell ref="R17:R18"/>
    <mergeCell ref="S17:U18"/>
    <mergeCell ref="A19:A20"/>
    <mergeCell ref="B19:B20"/>
    <mergeCell ref="N19:N20"/>
    <mergeCell ref="R19:R20"/>
    <mergeCell ref="S19:U20"/>
    <mergeCell ref="A21:A22"/>
    <mergeCell ref="B21:B22"/>
    <mergeCell ref="N21:N22"/>
    <mergeCell ref="R21:R22"/>
    <mergeCell ref="S21:U22"/>
    <mergeCell ref="A23:A24"/>
    <mergeCell ref="B23:B24"/>
    <mergeCell ref="N23:N24"/>
    <mergeCell ref="R23:R24"/>
    <mergeCell ref="S23:U24"/>
    <mergeCell ref="A25:A26"/>
    <mergeCell ref="B25:B26"/>
    <mergeCell ref="N25:N26"/>
    <mergeCell ref="R25:R26"/>
    <mergeCell ref="S25:U26"/>
    <mergeCell ref="A27:A28"/>
    <mergeCell ref="B27:B28"/>
    <mergeCell ref="N27:N28"/>
    <mergeCell ref="R27:R28"/>
    <mergeCell ref="S27:U28"/>
    <mergeCell ref="A29:A30"/>
    <mergeCell ref="B29:B30"/>
    <mergeCell ref="N29:N30"/>
    <mergeCell ref="R29:R30"/>
    <mergeCell ref="S29:U30"/>
    <mergeCell ref="A31:A32"/>
    <mergeCell ref="B31:B32"/>
    <mergeCell ref="N31:N32"/>
    <mergeCell ref="R31:R32"/>
    <mergeCell ref="S31:U32"/>
    <mergeCell ref="A33:A34"/>
    <mergeCell ref="B33:B34"/>
    <mergeCell ref="N33:N34"/>
    <mergeCell ref="R33:R34"/>
    <mergeCell ref="S33:U34"/>
    <mergeCell ref="A35:A36"/>
    <mergeCell ref="B35:B36"/>
    <mergeCell ref="N35:N36"/>
    <mergeCell ref="R35:R36"/>
    <mergeCell ref="S35:U36"/>
    <mergeCell ref="A37:A38"/>
    <mergeCell ref="B37:B38"/>
    <mergeCell ref="N37:N38"/>
    <mergeCell ref="R37:R38"/>
    <mergeCell ref="S37:U38"/>
    <mergeCell ref="A39:A40"/>
    <mergeCell ref="B39:B40"/>
    <mergeCell ref="N39:N40"/>
    <mergeCell ref="R39:R40"/>
    <mergeCell ref="S39:U40"/>
    <mergeCell ref="A41:A42"/>
    <mergeCell ref="B41:B42"/>
    <mergeCell ref="N41:N42"/>
    <mergeCell ref="R41:R42"/>
    <mergeCell ref="S41:U42"/>
    <mergeCell ref="A43:A44"/>
    <mergeCell ref="B43:B44"/>
    <mergeCell ref="N43:N44"/>
    <mergeCell ref="R43:R44"/>
    <mergeCell ref="S43:U44"/>
    <mergeCell ref="A45:A46"/>
    <mergeCell ref="B45:B46"/>
    <mergeCell ref="N45:N46"/>
    <mergeCell ref="R45:R46"/>
    <mergeCell ref="S45:U46"/>
    <mergeCell ref="A51:A52"/>
    <mergeCell ref="B51:B52"/>
    <mergeCell ref="N51:N52"/>
    <mergeCell ref="R51:R52"/>
    <mergeCell ref="S51:U52"/>
    <mergeCell ref="A47:A48"/>
    <mergeCell ref="B47:B48"/>
    <mergeCell ref="N47:N48"/>
    <mergeCell ref="R47:R48"/>
    <mergeCell ref="S47:U48"/>
    <mergeCell ref="A49:A50"/>
    <mergeCell ref="B49:B50"/>
    <mergeCell ref="N49:N50"/>
    <mergeCell ref="R49:R50"/>
    <mergeCell ref="S49:U50"/>
  </mergeCells>
  <phoneticPr fontId="26"/>
  <dataValidations count="1">
    <dataValidation type="whole" imeMode="off" operator="greaterThanOrEqual" allowBlank="1" showInputMessage="1" showErrorMessage="1" error="数字で入力してください" sqref="G13:H52 D13:E52" xr:uid="{0A8A3D0C-0234-4F3C-99AB-50F7437ED4E8}">
      <formula1>0</formula1>
    </dataValidation>
  </dataValidations>
  <printOptions horizontalCentered="1" verticalCentered="1"/>
  <pageMargins left="0.39370078740157483" right="0.39370078740157483" top="0.39370078740157483" bottom="0.39370078740157483" header="0.31496062992125984" footer="0.31496062992125984"/>
  <pageSetup paperSize="9" orientation="landscape" r:id="rId1"/>
  <legacy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0BE89D-1E5F-47F7-B07B-F5DB2639B14C}">
  <sheetPr>
    <tabColor theme="4" tint="0.59999389629810485"/>
  </sheetPr>
  <dimension ref="A1:U56"/>
  <sheetViews>
    <sheetView zoomScaleNormal="100" zoomScaleSheetLayoutView="100" workbookViewId="0">
      <selection activeCell="D13" sqref="D13"/>
    </sheetView>
  </sheetViews>
  <sheetFormatPr defaultRowHeight="13.5" x14ac:dyDescent="0.15"/>
  <cols>
    <col min="1" max="1" width="3.625" style="1" customWidth="1"/>
    <col min="2" max="2" width="12.625" style="1" customWidth="1"/>
    <col min="3" max="3" width="5.625" style="1" customWidth="1"/>
    <col min="4" max="21" width="6.625" style="1" customWidth="1"/>
    <col min="22" max="16384" width="9" style="1"/>
  </cols>
  <sheetData>
    <row r="1" spans="1:21" ht="12" customHeight="1" x14ac:dyDescent="0.15">
      <c r="A1" s="185" t="s">
        <v>9</v>
      </c>
      <c r="B1" s="185"/>
      <c r="C1" s="185"/>
      <c r="D1" s="185"/>
      <c r="E1" s="185"/>
      <c r="F1" s="185"/>
      <c r="G1" s="185"/>
      <c r="H1" s="185"/>
      <c r="I1" s="185"/>
      <c r="J1" s="185"/>
      <c r="K1" s="185"/>
      <c r="L1" s="185"/>
      <c r="M1" s="185"/>
      <c r="N1" s="185"/>
      <c r="O1" s="185"/>
      <c r="P1" s="185"/>
      <c r="Q1" s="185"/>
      <c r="R1" s="185"/>
      <c r="S1" s="185"/>
      <c r="T1" s="185"/>
      <c r="U1" s="185"/>
    </row>
    <row r="2" spans="1:21" ht="12" customHeight="1" x14ac:dyDescent="0.15">
      <c r="A2" s="185"/>
      <c r="B2" s="185"/>
      <c r="C2" s="185"/>
      <c r="D2" s="185"/>
      <c r="E2" s="185"/>
      <c r="F2" s="185"/>
      <c r="G2" s="185"/>
      <c r="H2" s="185"/>
      <c r="I2" s="185"/>
      <c r="J2" s="185"/>
      <c r="K2" s="185"/>
      <c r="L2" s="185"/>
      <c r="M2" s="185"/>
      <c r="N2" s="185"/>
      <c r="O2" s="185"/>
      <c r="P2" s="185"/>
      <c r="Q2" s="185"/>
      <c r="R2" s="185"/>
      <c r="S2" s="185"/>
      <c r="T2" s="185"/>
      <c r="U2" s="185"/>
    </row>
    <row r="3" spans="1:21" ht="6" customHeight="1" x14ac:dyDescent="0.15"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3"/>
      <c r="Q3" s="22"/>
      <c r="R3" s="22"/>
      <c r="S3" s="4"/>
      <c r="T3" s="4"/>
      <c r="U3" s="4"/>
    </row>
    <row r="4" spans="1:21" ht="12" customHeight="1" x14ac:dyDescent="0.15">
      <c r="B4" s="26" t="s">
        <v>22</v>
      </c>
      <c r="C4" s="56" t="s">
        <v>8</v>
      </c>
      <c r="D4" s="186" t="str">
        <f>IF('１か月目'!D4="","",'１か月目'!D4)</f>
        <v/>
      </c>
      <c r="E4" s="186"/>
      <c r="F4" s="186"/>
      <c r="G4" s="186"/>
      <c r="H4" s="186"/>
      <c r="I4" s="186"/>
      <c r="J4" s="186"/>
      <c r="K4" s="4"/>
      <c r="O4" s="174" t="str">
        <f>'１か月目'!O4:U4</f>
        <v>委託先名：</v>
      </c>
      <c r="P4" s="175"/>
      <c r="Q4" s="175"/>
      <c r="R4" s="175"/>
      <c r="S4" s="175"/>
      <c r="T4" s="175"/>
      <c r="U4" s="176"/>
    </row>
    <row r="5" spans="1:21" ht="12" customHeight="1" x14ac:dyDescent="0.15">
      <c r="B5" s="27" t="s">
        <v>21</v>
      </c>
      <c r="C5" s="23" t="s">
        <v>8</v>
      </c>
      <c r="D5" s="187" t="str">
        <f>IF('１か月目'!D5="","",'１か月目'!D5)</f>
        <v/>
      </c>
      <c r="E5" s="187"/>
      <c r="F5" s="187"/>
      <c r="G5" s="61" t="s">
        <v>7</v>
      </c>
      <c r="H5" s="187" t="str">
        <f>IF('１か月目'!H5="","",'１か月目'!H5)</f>
        <v/>
      </c>
      <c r="I5" s="187"/>
      <c r="J5" s="187"/>
      <c r="K5" s="4"/>
      <c r="O5" s="113" t="s">
        <v>26</v>
      </c>
      <c r="P5" s="114"/>
      <c r="Q5" s="114"/>
      <c r="R5" s="114"/>
      <c r="S5" s="114"/>
      <c r="T5" s="114"/>
      <c r="U5" s="115"/>
    </row>
    <row r="6" spans="1:21" ht="12" customHeight="1" x14ac:dyDescent="0.15">
      <c r="B6" s="27" t="s">
        <v>30</v>
      </c>
      <c r="C6" s="23" t="s">
        <v>8</v>
      </c>
      <c r="D6" s="154" t="e">
        <f ca="1">IF(MONTH(D5)+(K6-1)&lt;=24,MONTH(D5)+(K6-1),MONTH(D5)+(K6-1)-24)</f>
        <v>#VALUE!</v>
      </c>
      <c r="E6" s="154"/>
      <c r="F6" s="154"/>
      <c r="G6" s="158" t="e">
        <f ca="1">IF(D6="","","("&amp;IF(K6&gt;=10,"","　")&amp;K6&amp;"か月目／"&amp;IF(L6&gt;=10,"","　")&amp;L6&amp;"か月)")</f>
        <v>#VALUE!</v>
      </c>
      <c r="H6" s="158"/>
      <c r="I6" s="158"/>
      <c r="J6" s="158"/>
      <c r="K6" s="15">
        <f ca="1">VALUE(IF(LEFT(RIGHT(CELL("filename",$A$1),LEN(CELL("filename",$A$1))-FIND("か月目",CELL("filename",$A$1))+3),1)="]",MID(RIGHT(CELL("filename",$A$1),LEN(CELL("filename",$A$1))-FIND("か月目",CELL("filename",$A$1))+3),2,1),LEFT(RIGHT(CELL("filename",$A$1),LEN(CELL("filename",$A$1))-FIND("か月目",CELL("filename",$A$1))+3),2)))</f>
        <v>24</v>
      </c>
      <c r="L6" s="14" t="e">
        <f>IF(MONTH(D5)&lt;=MONTH(H5),MONTH(H5)-MONTH(D5)+1,24-MONTH(D5)+1+MONTH(H5))</f>
        <v>#VALUE!</v>
      </c>
      <c r="M6" s="14"/>
      <c r="N6" s="14"/>
      <c r="O6" s="24"/>
      <c r="P6" s="25"/>
      <c r="Q6" s="25"/>
      <c r="R6" s="25"/>
      <c r="S6" s="25"/>
      <c r="T6" s="25"/>
      <c r="U6" s="25"/>
    </row>
    <row r="7" spans="1:21" ht="12" customHeight="1" x14ac:dyDescent="0.15">
      <c r="B7" s="8"/>
      <c r="C7" s="8"/>
      <c r="D7" s="9"/>
      <c r="E7" s="9"/>
      <c r="F7" s="12"/>
      <c r="G7" s="12"/>
      <c r="H7" s="12"/>
      <c r="I7" s="11"/>
      <c r="J7" s="11"/>
      <c r="K7" s="11"/>
      <c r="L7" s="11"/>
      <c r="M7" s="11"/>
      <c r="N7" s="6"/>
      <c r="O7" s="7"/>
      <c r="P7" s="24"/>
      <c r="Q7" s="24"/>
      <c r="R7" s="24"/>
      <c r="S7" s="159" t="s">
        <v>46</v>
      </c>
      <c r="T7" s="160"/>
      <c r="U7" s="161"/>
    </row>
    <row r="8" spans="1:21" ht="3" customHeight="1" x14ac:dyDescent="0.15">
      <c r="B8" s="8"/>
      <c r="C8" s="8"/>
      <c r="D8" s="9"/>
      <c r="E8" s="9"/>
      <c r="F8" s="10"/>
      <c r="G8" s="10"/>
      <c r="H8" s="10"/>
      <c r="I8" s="8"/>
      <c r="J8" s="8"/>
      <c r="K8" s="8"/>
      <c r="L8" s="8"/>
      <c r="M8" s="8"/>
      <c r="N8" s="4"/>
      <c r="R8" s="63"/>
    </row>
    <row r="9" spans="1:21" ht="3" customHeight="1" x14ac:dyDescent="0.15"/>
    <row r="10" spans="1:21" ht="11.1" customHeight="1" x14ac:dyDescent="0.15">
      <c r="A10" s="179" t="s">
        <v>25</v>
      </c>
      <c r="B10" s="179" t="s">
        <v>10</v>
      </c>
      <c r="C10" s="181" t="s">
        <v>11</v>
      </c>
      <c r="D10" s="183" t="s">
        <v>5</v>
      </c>
      <c r="E10" s="179"/>
      <c r="F10" s="179"/>
      <c r="G10" s="179"/>
      <c r="H10" s="179"/>
      <c r="I10" s="181"/>
      <c r="J10" s="133" t="s">
        <v>37</v>
      </c>
      <c r="K10" s="134"/>
      <c r="L10" s="134"/>
      <c r="M10" s="134"/>
      <c r="N10" s="135"/>
      <c r="O10" s="171" t="s">
        <v>18</v>
      </c>
      <c r="P10" s="172"/>
      <c r="Q10" s="172"/>
      <c r="R10" s="173"/>
      <c r="S10" s="130" t="s">
        <v>6</v>
      </c>
      <c r="T10" s="131"/>
      <c r="U10" s="132"/>
    </row>
    <row r="11" spans="1:21" ht="11.1" customHeight="1" x14ac:dyDescent="0.15">
      <c r="A11" s="179"/>
      <c r="B11" s="179"/>
      <c r="C11" s="181"/>
      <c r="D11" s="98" t="s">
        <v>0</v>
      </c>
      <c r="E11" s="99" t="s">
        <v>15</v>
      </c>
      <c r="F11" s="99" t="s">
        <v>1</v>
      </c>
      <c r="G11" s="99" t="s">
        <v>2</v>
      </c>
      <c r="H11" s="99" t="s">
        <v>3</v>
      </c>
      <c r="I11" s="62" t="s">
        <v>4</v>
      </c>
      <c r="J11" s="57" t="s">
        <v>38</v>
      </c>
      <c r="K11" s="59" t="s">
        <v>24</v>
      </c>
      <c r="L11" s="59" t="s">
        <v>39</v>
      </c>
      <c r="M11" s="59" t="s">
        <v>4</v>
      </c>
      <c r="N11" s="96" t="s">
        <v>16</v>
      </c>
      <c r="O11" s="57" t="s">
        <v>17</v>
      </c>
      <c r="P11" s="99" t="s">
        <v>29</v>
      </c>
      <c r="Q11" s="102" t="s">
        <v>4</v>
      </c>
      <c r="R11" s="106"/>
      <c r="S11" s="124" t="s">
        <v>45</v>
      </c>
      <c r="T11" s="125"/>
      <c r="U11" s="126"/>
    </row>
    <row r="12" spans="1:21" ht="11.1" customHeight="1" thickBot="1" x14ac:dyDescent="0.2">
      <c r="A12" s="180"/>
      <c r="B12" s="180"/>
      <c r="C12" s="182"/>
      <c r="D12" s="100" t="s">
        <v>19</v>
      </c>
      <c r="E12" s="101" t="s">
        <v>19</v>
      </c>
      <c r="F12" s="101" t="s">
        <v>20</v>
      </c>
      <c r="G12" s="101" t="s">
        <v>19</v>
      </c>
      <c r="H12" s="101" t="s">
        <v>19</v>
      </c>
      <c r="I12" s="78" t="s">
        <v>35</v>
      </c>
      <c r="J12" s="58" t="s">
        <v>19</v>
      </c>
      <c r="K12" s="60" t="s">
        <v>23</v>
      </c>
      <c r="L12" s="60" t="s">
        <v>19</v>
      </c>
      <c r="M12" s="84" t="s">
        <v>35</v>
      </c>
      <c r="N12" s="97" t="s">
        <v>36</v>
      </c>
      <c r="O12" s="58" t="s">
        <v>19</v>
      </c>
      <c r="P12" s="101" t="s">
        <v>19</v>
      </c>
      <c r="Q12" s="84" t="s">
        <v>35</v>
      </c>
      <c r="R12" s="105" t="s">
        <v>43</v>
      </c>
      <c r="S12" s="127"/>
      <c r="T12" s="128"/>
      <c r="U12" s="129"/>
    </row>
    <row r="13" spans="1:21" ht="9.9499999999999993" customHeight="1" thickTop="1" x14ac:dyDescent="0.15">
      <c r="A13" s="142">
        <v>1</v>
      </c>
      <c r="B13" s="184" t="str">
        <f>IF('１か月目'!B13=0,"",'１か月目'!B13)</f>
        <v>z</v>
      </c>
      <c r="C13" s="17" t="s">
        <v>12</v>
      </c>
      <c r="D13" s="38"/>
      <c r="E13" s="39"/>
      <c r="F13" s="32">
        <f t="shared" ref="F13" si="0">IF($B13="","",(D13-(E13+G13+H13)))</f>
        <v>0</v>
      </c>
      <c r="G13" s="39"/>
      <c r="H13" s="39"/>
      <c r="I13" s="91">
        <f>IF(B13="","",IF((D13-E13)=0,0,ROUNDDOWN(((F13/D13)*100),3)))</f>
        <v>0</v>
      </c>
      <c r="J13" s="93">
        <f>'１か月目'!J13</f>
        <v>0</v>
      </c>
      <c r="K13" s="32">
        <f>IF($B13="","",'23か月目'!K13+(E13+G13+H13))</f>
        <v>0</v>
      </c>
      <c r="L13" s="32">
        <f>IF($B13="","",'23か月目'!L13-D13)</f>
        <v>0</v>
      </c>
      <c r="M13" s="85">
        <f>IF(B13="","",IF((J13-K13)=0,0,ROUNDDOWN((((O13-K13)/J13)*100),3)))</f>
        <v>0</v>
      </c>
      <c r="N13" s="163" t="str">
        <f>IF(B13="","",IF(AND(M13&gt;=80,M14&gt;=80),"可","不可"))</f>
        <v>不可</v>
      </c>
      <c r="O13" s="93">
        <f>'23か月目'!O13+D13</f>
        <v>0</v>
      </c>
      <c r="P13" s="32">
        <f>IF($B13="","",'23か月目'!P13+E13)</f>
        <v>0</v>
      </c>
      <c r="Q13" s="76">
        <f>IF(B13="","",IF(O13-(K13-P13)=0,0,ROUNDDOWN(((O13-K13)/(O13-P13)*100),3)))</f>
        <v>0</v>
      </c>
      <c r="R13" s="136">
        <f>IF(B13="","",IF(Q13+Q14=0,0,ROUNDDOWN((((O13-K13)+(O14-K14))/((O13-P13)+(O14-P14))*100),3)))</f>
        <v>0</v>
      </c>
      <c r="S13" s="167"/>
      <c r="T13" s="165"/>
      <c r="U13" s="166"/>
    </row>
    <row r="14" spans="1:21" ht="9.9499999999999993" customHeight="1" x14ac:dyDescent="0.15">
      <c r="A14" s="143"/>
      <c r="B14" s="178"/>
      <c r="C14" s="18" t="s">
        <v>13</v>
      </c>
      <c r="D14" s="40"/>
      <c r="E14" s="41"/>
      <c r="F14" s="33">
        <f t="shared" ref="F14" si="1">IF($B13="","",(D14-(E14+G14+H14)))</f>
        <v>0</v>
      </c>
      <c r="G14" s="41"/>
      <c r="H14" s="41"/>
      <c r="I14" s="92">
        <f>IF(B13="","",IF((D14-E14)=0,0,ROUNDDOWN(((F14/D14)*100),3)))</f>
        <v>0</v>
      </c>
      <c r="J14" s="94">
        <f>'１か月目'!J14</f>
        <v>0</v>
      </c>
      <c r="K14" s="33">
        <f>IF($B13="","",'23か月目'!K14+(E14+G14+H14))</f>
        <v>0</v>
      </c>
      <c r="L14" s="33">
        <f>IF($B13="","",'23か月目'!L14-D14)</f>
        <v>0</v>
      </c>
      <c r="M14" s="86">
        <f>IF(B13="","",IF((J14-K14)=0,0,ROUNDDOWN((((O14-K14)/J14)*100),3)))</f>
        <v>0</v>
      </c>
      <c r="N14" s="117"/>
      <c r="O14" s="94">
        <f>'23か月目'!O14+D14</f>
        <v>0</v>
      </c>
      <c r="P14" s="33">
        <f>IF($B13="","",'23か月目'!P14+E14)</f>
        <v>0</v>
      </c>
      <c r="Q14" s="77">
        <f>IF(B13="","",IF(O14-(K14-P14)=0,0,ROUNDDOWN(((O14-K14)/(O14-P14)*100),3)))</f>
        <v>0</v>
      </c>
      <c r="R14" s="137"/>
      <c r="S14" s="121"/>
      <c r="T14" s="122"/>
      <c r="U14" s="123"/>
    </row>
    <row r="15" spans="1:21" ht="9.9499999999999993" customHeight="1" x14ac:dyDescent="0.15">
      <c r="A15" s="142">
        <v>2</v>
      </c>
      <c r="B15" s="177" t="str">
        <f>IF('１か月目'!B15=0,"",'１か月目'!B15)</f>
        <v>z</v>
      </c>
      <c r="C15" s="20" t="s">
        <v>12</v>
      </c>
      <c r="D15" s="42">
        <f>IF(B15="",0,D$13)</f>
        <v>0</v>
      </c>
      <c r="E15" s="43"/>
      <c r="F15" s="34">
        <f t="shared" ref="F15" si="2">IF($B15="","",(D15-(E15+G15+H15)))</f>
        <v>0</v>
      </c>
      <c r="G15" s="43"/>
      <c r="H15" s="43"/>
      <c r="I15" s="79">
        <f t="shared" ref="I15" si="3">IF(B15="","",IF((D15-E15)=0,0,ROUNDDOWN(((F15/D15)*100),3)))</f>
        <v>0</v>
      </c>
      <c r="J15" s="95">
        <f>'１か月目'!J15</f>
        <v>0</v>
      </c>
      <c r="K15" s="32">
        <f>IF($B15="","",'23か月目'!K15+(E15+G15+H15))</f>
        <v>0</v>
      </c>
      <c r="L15" s="32">
        <f>IF($B15="","",'23か月目'!L15-D15)</f>
        <v>0</v>
      </c>
      <c r="M15" s="85">
        <f t="shared" ref="M15" si="4">IF(B15="","",IF((J15-K15)=0,0,ROUNDDOWN((((O15-K15)/J15)*100),3)))</f>
        <v>0</v>
      </c>
      <c r="N15" s="116" t="str">
        <f t="shared" ref="N15" si="5">IF(B15="","",IF(AND(M15&gt;=80,M16&gt;=80),"可","不可"))</f>
        <v>不可</v>
      </c>
      <c r="O15" s="95">
        <f>'23か月目'!O15+D15</f>
        <v>0</v>
      </c>
      <c r="P15" s="32">
        <f>IF($B15="","",'23か月目'!P15+E15)</f>
        <v>0</v>
      </c>
      <c r="Q15" s="76">
        <f t="shared" ref="Q15" si="6">IF(B15="","",IF(O15-(K15-P15)=0,0,ROUNDDOWN(((O15-K15)/(O15-P15)*100),3)))</f>
        <v>0</v>
      </c>
      <c r="R15" s="138">
        <f t="shared" ref="R15" si="7">IF(B15="","",IF(Q15+Q16=0,0,ROUNDDOWN((((O15-K15)+(O16-K16))/((O15-P15)+(O16-P16))*100),3)))</f>
        <v>0</v>
      </c>
      <c r="S15" s="118"/>
      <c r="T15" s="119"/>
      <c r="U15" s="120"/>
    </row>
    <row r="16" spans="1:21" ht="9.9499999999999993" customHeight="1" x14ac:dyDescent="0.15">
      <c r="A16" s="143"/>
      <c r="B16" s="178"/>
      <c r="C16" s="109" t="s">
        <v>13</v>
      </c>
      <c r="D16" s="44">
        <f>IF(B15="",0,D$14)</f>
        <v>0</v>
      </c>
      <c r="E16" s="45"/>
      <c r="F16" s="35">
        <f t="shared" ref="F16" si="8">IF($B15="","",(D16-(E16+G16+H16)))</f>
        <v>0</v>
      </c>
      <c r="G16" s="45"/>
      <c r="H16" s="45"/>
      <c r="I16" s="80">
        <f t="shared" ref="I16" si="9">IF(B15="","",IF((D16-E16)=0,0,ROUNDDOWN(((F16/D16)*100),3)))</f>
        <v>0</v>
      </c>
      <c r="J16" s="94">
        <f>'１か月目'!J16</f>
        <v>0</v>
      </c>
      <c r="K16" s="33">
        <f>IF($B15="","",'23か月目'!K16+(E16+G16+H16))</f>
        <v>0</v>
      </c>
      <c r="L16" s="33">
        <f>IF($B15="","",'23か月目'!L16-D16)</f>
        <v>0</v>
      </c>
      <c r="M16" s="87">
        <f t="shared" ref="M16" si="10">IF(B15="","",IF((J16-K16)=0,0,ROUNDDOWN((((O16-K16)/J16)*100),3)))</f>
        <v>0</v>
      </c>
      <c r="N16" s="117"/>
      <c r="O16" s="94">
        <f>'23か月目'!O16+D16</f>
        <v>0</v>
      </c>
      <c r="P16" s="33">
        <f>IF($B15="","",'23か月目'!P16+E16)</f>
        <v>0</v>
      </c>
      <c r="Q16" s="77">
        <f t="shared" ref="Q16" si="11">IF(B15="","",IF(O16-(K16-P16)=0,0,ROUNDDOWN(((O16-K16)/(O16-P16)*100),3)))</f>
        <v>0</v>
      </c>
      <c r="R16" s="139"/>
      <c r="S16" s="121"/>
      <c r="T16" s="122"/>
      <c r="U16" s="123"/>
    </row>
    <row r="17" spans="1:21" ht="9.9499999999999993" customHeight="1" x14ac:dyDescent="0.15">
      <c r="A17" s="142">
        <v>3</v>
      </c>
      <c r="B17" s="177" t="str">
        <f>IF('１か月目'!B17=0,"",'１か月目'!B17)</f>
        <v>z</v>
      </c>
      <c r="C17" s="108" t="s">
        <v>12</v>
      </c>
      <c r="D17" s="46">
        <f>IF(B17="",0,D$13)</f>
        <v>0</v>
      </c>
      <c r="E17" s="47"/>
      <c r="F17" s="36">
        <f t="shared" ref="F17" si="12">IF($B17="","",(D17-(E17+G17+H17)))</f>
        <v>0</v>
      </c>
      <c r="G17" s="47"/>
      <c r="H17" s="47"/>
      <c r="I17" s="81">
        <f t="shared" ref="I17" si="13">IF(B17="","",IF((D17-E17)=0,0,ROUNDDOWN(((F17/D17)*100),3)))</f>
        <v>0</v>
      </c>
      <c r="J17" s="95">
        <f>'１か月目'!J17</f>
        <v>0</v>
      </c>
      <c r="K17" s="32">
        <f>IF($B17="","",'23か月目'!K17+(E17+G17+H17))</f>
        <v>0</v>
      </c>
      <c r="L17" s="32">
        <f>IF($B17="","",'23か月目'!L17-D17)</f>
        <v>0</v>
      </c>
      <c r="M17" s="88">
        <f t="shared" ref="M17" si="14">IF(B17="","",IF((J17-K17)=0,0,ROUNDDOWN((((O17-K17)/J17)*100),3)))</f>
        <v>0</v>
      </c>
      <c r="N17" s="116" t="str">
        <f t="shared" ref="N17" si="15">IF(B17="","",IF(AND(M17&gt;=80,M18&gt;=80),"可","不可"))</f>
        <v>不可</v>
      </c>
      <c r="O17" s="95">
        <f>'23か月目'!O17+D17</f>
        <v>0</v>
      </c>
      <c r="P17" s="32">
        <f>IF($B17="","",'23か月目'!P17+E17)</f>
        <v>0</v>
      </c>
      <c r="Q17" s="76">
        <f t="shared" ref="Q17" si="16">IF(B17="","",IF(O17-(K17-P17)=0,0,ROUNDDOWN(((O17-K17)/(O17-P17)*100),3)))</f>
        <v>0</v>
      </c>
      <c r="R17" s="138">
        <f t="shared" ref="R17" si="17">IF(B17="","",IF(Q17+Q18=0,0,ROUNDDOWN((((O17-K17)+(O18-K18))/((O17-P17)+(O18-P18))*100),3)))</f>
        <v>0</v>
      </c>
      <c r="S17" s="118"/>
      <c r="T17" s="119"/>
      <c r="U17" s="120"/>
    </row>
    <row r="18" spans="1:21" ht="9.9499999999999993" customHeight="1" x14ac:dyDescent="0.15">
      <c r="A18" s="143"/>
      <c r="B18" s="178"/>
      <c r="C18" s="18" t="s">
        <v>13</v>
      </c>
      <c r="D18" s="48">
        <f>IF(B17="",0,D$14)</f>
        <v>0</v>
      </c>
      <c r="E18" s="41"/>
      <c r="F18" s="33">
        <f t="shared" ref="F18" si="18">IF($B17="","",(D18-(E18+G18+H18)))</f>
        <v>0</v>
      </c>
      <c r="G18" s="41"/>
      <c r="H18" s="41"/>
      <c r="I18" s="77">
        <f t="shared" ref="I18" si="19">IF(B17="","",IF((D18-E18)=0,0,ROUNDDOWN(((F18/D18)*100),3)))</f>
        <v>0</v>
      </c>
      <c r="J18" s="94">
        <f>'１か月目'!J18</f>
        <v>0</v>
      </c>
      <c r="K18" s="33">
        <f>IF($B17="","",'23か月目'!K18+(E18+G18+H18))</f>
        <v>0</v>
      </c>
      <c r="L18" s="33">
        <f>IF($B17="","",'23か月目'!L18-D18)</f>
        <v>0</v>
      </c>
      <c r="M18" s="86">
        <f t="shared" ref="M18" si="20">IF(B17="","",IF((J18-K18)=0,0,ROUNDDOWN((((O18-K18)/J18)*100),3)))</f>
        <v>0</v>
      </c>
      <c r="N18" s="117"/>
      <c r="O18" s="94">
        <f>'23か月目'!O18+D18</f>
        <v>0</v>
      </c>
      <c r="P18" s="33">
        <f>IF($B17="","",'23か月目'!P18+E18)</f>
        <v>0</v>
      </c>
      <c r="Q18" s="77">
        <f t="shared" ref="Q18" si="21">IF(B17="","",IF(O18-(K18-P18)=0,0,ROUNDDOWN(((O18-K18)/(O18-P18)*100),3)))</f>
        <v>0</v>
      </c>
      <c r="R18" s="139"/>
      <c r="S18" s="121"/>
      <c r="T18" s="122"/>
      <c r="U18" s="123"/>
    </row>
    <row r="19" spans="1:21" ht="9.9499999999999993" customHeight="1" x14ac:dyDescent="0.15">
      <c r="A19" s="142">
        <v>4</v>
      </c>
      <c r="B19" s="177" t="str">
        <f>IF('１か月目'!B19=0,"",'１か月目'!B19)</f>
        <v/>
      </c>
      <c r="C19" s="20" t="s">
        <v>12</v>
      </c>
      <c r="D19" s="42">
        <f>IF(B19="",0,D$13)</f>
        <v>0</v>
      </c>
      <c r="E19" s="43"/>
      <c r="F19" s="34" t="str">
        <f>IF($B19="","",(D19-(E19+G19+H19)))</f>
        <v/>
      </c>
      <c r="G19" s="43"/>
      <c r="H19" s="43"/>
      <c r="I19" s="79" t="str">
        <f t="shared" ref="I19" si="22">IF(B19="","",IF((D19-E19)=0,0,ROUNDDOWN(((F19/D19)*100),3)))</f>
        <v/>
      </c>
      <c r="J19" s="95" t="str">
        <f>'１か月目'!J19</f>
        <v/>
      </c>
      <c r="K19" s="32" t="str">
        <f>IF($B19="","",'23か月目'!K19+(E19+G19+H19))</f>
        <v/>
      </c>
      <c r="L19" s="32" t="str">
        <f>IF($B19="","",'23か月目'!L19-D19)</f>
        <v/>
      </c>
      <c r="M19" s="85" t="str">
        <f t="shared" ref="M19" si="23">IF(B19="","",IF((J19-K19)=0,0,ROUNDDOWN((((O19-K19)/J19)*100),3)))</f>
        <v/>
      </c>
      <c r="N19" s="116" t="str">
        <f t="shared" ref="N19" si="24">IF(B19="","",IF(AND(M19&gt;=80,M20&gt;=80),"可","不可"))</f>
        <v/>
      </c>
      <c r="O19" s="95">
        <f>'23か月目'!O19+D19</f>
        <v>0</v>
      </c>
      <c r="P19" s="32" t="str">
        <f>IF($B19="","",'23か月目'!P19+E19)</f>
        <v/>
      </c>
      <c r="Q19" s="76" t="str">
        <f t="shared" ref="Q19" si="25">IF(B19="","",IF(O19-(K19-P19)=0,0,ROUNDDOWN(((O19-K19)/(O19-P19)*100),3)))</f>
        <v/>
      </c>
      <c r="R19" s="138" t="str">
        <f t="shared" ref="R19" si="26">IF(B19="","",IF(Q19+Q20=0,0,ROUNDDOWN((((O19-K19)+(O20-K20))/((O19-P19)+(O20-P20))*100),3)))</f>
        <v/>
      </c>
      <c r="S19" s="118"/>
      <c r="T19" s="119"/>
      <c r="U19" s="120"/>
    </row>
    <row r="20" spans="1:21" ht="9.9499999999999993" customHeight="1" x14ac:dyDescent="0.15">
      <c r="A20" s="143"/>
      <c r="B20" s="178"/>
      <c r="C20" s="109" t="s">
        <v>13</v>
      </c>
      <c r="D20" s="44">
        <f>IF(B19="",0,D$14)</f>
        <v>0</v>
      </c>
      <c r="E20" s="45"/>
      <c r="F20" s="35" t="str">
        <f>IF($B19="","",(D20-(E20+G20+H20)))</f>
        <v/>
      </c>
      <c r="G20" s="45"/>
      <c r="H20" s="45"/>
      <c r="I20" s="80" t="str">
        <f t="shared" ref="I20" si="27">IF(B19="","",IF((D20-E20)=0,0,ROUNDDOWN(((F20/D20)*100),3)))</f>
        <v/>
      </c>
      <c r="J20" s="94" t="str">
        <f>'１か月目'!J20</f>
        <v/>
      </c>
      <c r="K20" s="33" t="str">
        <f>IF($B19="","",'23か月目'!K20+(E20+G20+H20))</f>
        <v/>
      </c>
      <c r="L20" s="33" t="str">
        <f>IF($B19="","",'23か月目'!L20-D20)</f>
        <v/>
      </c>
      <c r="M20" s="87" t="str">
        <f t="shared" ref="M20" si="28">IF(B19="","",IF((J20-K20)=0,0,ROUNDDOWN((((O20-K20)/J20)*100),3)))</f>
        <v/>
      </c>
      <c r="N20" s="117"/>
      <c r="O20" s="94">
        <f>'23か月目'!O20+D20</f>
        <v>0</v>
      </c>
      <c r="P20" s="33" t="str">
        <f>IF($B19="","",'23か月目'!P20+E20)</f>
        <v/>
      </c>
      <c r="Q20" s="77" t="str">
        <f t="shared" ref="Q20" si="29">IF(B19="","",IF(O20-(K20-P20)=0,0,ROUNDDOWN(((O20-K20)/(O20-P20)*100),3)))</f>
        <v/>
      </c>
      <c r="R20" s="139"/>
      <c r="S20" s="121"/>
      <c r="T20" s="122"/>
      <c r="U20" s="123"/>
    </row>
    <row r="21" spans="1:21" ht="9.9499999999999993" customHeight="1" x14ac:dyDescent="0.15">
      <c r="A21" s="142">
        <v>5</v>
      </c>
      <c r="B21" s="177" t="str">
        <f>IF('１か月目'!B21=0,"",'１か月目'!B21)</f>
        <v/>
      </c>
      <c r="C21" s="108" t="s">
        <v>12</v>
      </c>
      <c r="D21" s="46">
        <f>IF(B21="",0,D$13)</f>
        <v>0</v>
      </c>
      <c r="E21" s="47"/>
      <c r="F21" s="36" t="str">
        <f t="shared" ref="F21" si="30">IF($B21="","",(D21-(E21+G21+H21)))</f>
        <v/>
      </c>
      <c r="G21" s="47"/>
      <c r="H21" s="47"/>
      <c r="I21" s="81" t="str">
        <f t="shared" ref="I21" si="31">IF(B21="","",IF((D21-E21)=0,0,ROUNDDOWN(((F21/D21)*100),3)))</f>
        <v/>
      </c>
      <c r="J21" s="95" t="str">
        <f>'１か月目'!J21</f>
        <v/>
      </c>
      <c r="K21" s="32" t="str">
        <f>IF($B21="","",'23か月目'!K21+(E21+G21+H21))</f>
        <v/>
      </c>
      <c r="L21" s="32" t="str">
        <f>IF($B21="","",'23か月目'!L21-D21)</f>
        <v/>
      </c>
      <c r="M21" s="88" t="str">
        <f t="shared" ref="M21" si="32">IF(B21="","",IF((J21-K21)=0,0,ROUNDDOWN((((O21-K21)/J21)*100),3)))</f>
        <v/>
      </c>
      <c r="N21" s="116" t="str">
        <f t="shared" ref="N21" si="33">IF(B21="","",IF(AND(M21&gt;=80,M22&gt;=80),"可","不可"))</f>
        <v/>
      </c>
      <c r="O21" s="95">
        <f>'23か月目'!O21+D21</f>
        <v>0</v>
      </c>
      <c r="P21" s="32" t="str">
        <f>IF($B21="","",'23か月目'!P21+E21)</f>
        <v/>
      </c>
      <c r="Q21" s="76" t="str">
        <f t="shared" ref="Q21" si="34">IF(B21="","",IF(O21-(K21-P21)=0,0,ROUNDDOWN(((O21-K21)/(O21-P21)*100),3)))</f>
        <v/>
      </c>
      <c r="R21" s="138" t="str">
        <f t="shared" ref="R21" si="35">IF(B21="","",IF(Q21+Q22=0,0,ROUNDDOWN((((O21-K21)+(O22-K22))/((O21-P21)+(O22-P22))*100),3)))</f>
        <v/>
      </c>
      <c r="S21" s="118"/>
      <c r="T21" s="119"/>
      <c r="U21" s="120"/>
    </row>
    <row r="22" spans="1:21" ht="9.9499999999999993" customHeight="1" x14ac:dyDescent="0.15">
      <c r="A22" s="143"/>
      <c r="B22" s="178"/>
      <c r="C22" s="18" t="s">
        <v>13</v>
      </c>
      <c r="D22" s="48">
        <f>IF(B21="",0,D$14)</f>
        <v>0</v>
      </c>
      <c r="E22" s="41"/>
      <c r="F22" s="33" t="str">
        <f t="shared" ref="F22" si="36">IF($B21="","",(D22-(E22+G22+H22)))</f>
        <v/>
      </c>
      <c r="G22" s="41"/>
      <c r="H22" s="41"/>
      <c r="I22" s="77" t="str">
        <f t="shared" ref="I22" si="37">IF(B21="","",IF((D22-E22)=0,0,ROUNDDOWN(((F22/D22)*100),3)))</f>
        <v/>
      </c>
      <c r="J22" s="94" t="str">
        <f>'１か月目'!J22</f>
        <v/>
      </c>
      <c r="K22" s="33" t="str">
        <f>IF($B21="","",'23か月目'!K22+(E22+G22+H22))</f>
        <v/>
      </c>
      <c r="L22" s="33" t="str">
        <f>IF($B21="","",'23か月目'!L22-D22)</f>
        <v/>
      </c>
      <c r="M22" s="86" t="str">
        <f t="shared" ref="M22" si="38">IF(B21="","",IF((J22-K22)=0,0,ROUNDDOWN((((O22-K22)/J22)*100),3)))</f>
        <v/>
      </c>
      <c r="N22" s="117"/>
      <c r="O22" s="94">
        <f>'23か月目'!O22+D22</f>
        <v>0</v>
      </c>
      <c r="P22" s="33" t="str">
        <f>IF($B21="","",'23か月目'!P22+E22)</f>
        <v/>
      </c>
      <c r="Q22" s="77" t="str">
        <f t="shared" ref="Q22" si="39">IF(B21="","",IF(O22-(K22-P22)=0,0,ROUNDDOWN(((O22-K22)/(O22-P22)*100),3)))</f>
        <v/>
      </c>
      <c r="R22" s="139"/>
      <c r="S22" s="121"/>
      <c r="T22" s="122"/>
      <c r="U22" s="123"/>
    </row>
    <row r="23" spans="1:21" ht="9.9499999999999993" customHeight="1" x14ac:dyDescent="0.15">
      <c r="A23" s="142">
        <v>6</v>
      </c>
      <c r="B23" s="177" t="str">
        <f>IF('１か月目'!B23=0,"",'１か月目'!B23)</f>
        <v/>
      </c>
      <c r="C23" s="20" t="s">
        <v>12</v>
      </c>
      <c r="D23" s="42">
        <f>IF(B23="",0,D$13)</f>
        <v>0</v>
      </c>
      <c r="E23" s="43"/>
      <c r="F23" s="34" t="str">
        <f t="shared" ref="F23" si="40">IF($B23="","",(D23-(E23+G23+H23)))</f>
        <v/>
      </c>
      <c r="G23" s="43"/>
      <c r="H23" s="43"/>
      <c r="I23" s="79" t="str">
        <f t="shared" ref="I23" si="41">IF(B23="","",IF((D23-E23)=0,0,ROUNDDOWN(((F23/D23)*100),3)))</f>
        <v/>
      </c>
      <c r="J23" s="95" t="str">
        <f>'１か月目'!J23</f>
        <v/>
      </c>
      <c r="K23" s="32" t="str">
        <f>IF($B23="","",'23か月目'!K23+(E23+G23+H23))</f>
        <v/>
      </c>
      <c r="L23" s="32" t="str">
        <f>IF($B23="","",'23か月目'!L23-D23)</f>
        <v/>
      </c>
      <c r="M23" s="85" t="str">
        <f t="shared" ref="M23" si="42">IF(B23="","",IF((J23-K23)=0,0,ROUNDDOWN((((O23-K23)/J23)*100),3)))</f>
        <v/>
      </c>
      <c r="N23" s="116" t="str">
        <f t="shared" ref="N23" si="43">IF(B23="","",IF(AND(M23&gt;=80,M24&gt;=80),"可","不可"))</f>
        <v/>
      </c>
      <c r="O23" s="95">
        <f>'23か月目'!O23+D23</f>
        <v>0</v>
      </c>
      <c r="P23" s="32" t="str">
        <f>IF($B23="","",'23か月目'!P23+E23)</f>
        <v/>
      </c>
      <c r="Q23" s="76" t="str">
        <f t="shared" ref="Q23" si="44">IF(B23="","",IF(O23-(K23-P23)=0,0,ROUNDDOWN(((O23-K23)/(O23-P23)*100),3)))</f>
        <v/>
      </c>
      <c r="R23" s="138" t="str">
        <f t="shared" ref="R23" si="45">IF(B23="","",IF(Q23+Q24=0,0,ROUNDDOWN((((O23-K23)+(O24-K24))/((O23-P23)+(O24-P24))*100),3)))</f>
        <v/>
      </c>
      <c r="S23" s="118"/>
      <c r="T23" s="119"/>
      <c r="U23" s="120"/>
    </row>
    <row r="24" spans="1:21" ht="9.9499999999999993" customHeight="1" x14ac:dyDescent="0.15">
      <c r="A24" s="143"/>
      <c r="B24" s="178"/>
      <c r="C24" s="109" t="s">
        <v>13</v>
      </c>
      <c r="D24" s="44">
        <f>IF(B23="",0,D$14)</f>
        <v>0</v>
      </c>
      <c r="E24" s="45"/>
      <c r="F24" s="35" t="str">
        <f t="shared" ref="F24" si="46">IF($B23="","",(D24-(E24+G24+H24)))</f>
        <v/>
      </c>
      <c r="G24" s="45"/>
      <c r="H24" s="45"/>
      <c r="I24" s="80" t="str">
        <f t="shared" ref="I24" si="47">IF(B23="","",IF((D24-E24)=0,0,ROUNDDOWN(((F24/D24)*100),3)))</f>
        <v/>
      </c>
      <c r="J24" s="94" t="str">
        <f>'１か月目'!J24</f>
        <v/>
      </c>
      <c r="K24" s="33" t="str">
        <f>IF($B23="","",'23か月目'!K24+(E24+G24+H24))</f>
        <v/>
      </c>
      <c r="L24" s="33" t="str">
        <f>IF($B23="","",'23か月目'!L24-D24)</f>
        <v/>
      </c>
      <c r="M24" s="87" t="str">
        <f t="shared" ref="M24" si="48">IF(B23="","",IF((J24-K24)=0,0,ROUNDDOWN((((O24-K24)/J24)*100),3)))</f>
        <v/>
      </c>
      <c r="N24" s="117"/>
      <c r="O24" s="94">
        <f>'23か月目'!O24+D24</f>
        <v>0</v>
      </c>
      <c r="P24" s="33" t="str">
        <f>IF($B23="","",'23か月目'!P24+E24)</f>
        <v/>
      </c>
      <c r="Q24" s="77" t="str">
        <f t="shared" ref="Q24" si="49">IF(B23="","",IF(O24-(K24-P24)=0,0,ROUNDDOWN(((O24-K24)/(O24-P24)*100),3)))</f>
        <v/>
      </c>
      <c r="R24" s="139"/>
      <c r="S24" s="121"/>
      <c r="T24" s="122"/>
      <c r="U24" s="123"/>
    </row>
    <row r="25" spans="1:21" ht="9.9499999999999993" customHeight="1" x14ac:dyDescent="0.15">
      <c r="A25" s="142">
        <v>7</v>
      </c>
      <c r="B25" s="177" t="str">
        <f>IF('１か月目'!B25=0,"",'１か月目'!B25)</f>
        <v/>
      </c>
      <c r="C25" s="108" t="s">
        <v>12</v>
      </c>
      <c r="D25" s="46">
        <f>IF(B25="",0,D$13)</f>
        <v>0</v>
      </c>
      <c r="E25" s="47"/>
      <c r="F25" s="36" t="str">
        <f t="shared" ref="F25" si="50">IF($B25="","",(D25-(E25+G25+H25)))</f>
        <v/>
      </c>
      <c r="G25" s="47"/>
      <c r="H25" s="47"/>
      <c r="I25" s="81" t="str">
        <f t="shared" ref="I25" si="51">IF(B25="","",IF((D25-E25)=0,0,ROUNDDOWN(((F25/D25)*100),3)))</f>
        <v/>
      </c>
      <c r="J25" s="95" t="str">
        <f>'１か月目'!J25</f>
        <v/>
      </c>
      <c r="K25" s="32" t="str">
        <f>IF($B25="","",'23か月目'!K25+(E25+G25+H25))</f>
        <v/>
      </c>
      <c r="L25" s="32" t="str">
        <f>IF($B25="","",'23か月目'!L25-D25)</f>
        <v/>
      </c>
      <c r="M25" s="88" t="str">
        <f t="shared" ref="M25" si="52">IF(B25="","",IF((J25-K25)=0,0,ROUNDDOWN((((O25-K25)/J25)*100),3)))</f>
        <v/>
      </c>
      <c r="N25" s="116" t="str">
        <f t="shared" ref="N25" si="53">IF(B25="","",IF(AND(M25&gt;=80,M26&gt;=80),"可","不可"))</f>
        <v/>
      </c>
      <c r="O25" s="95">
        <f>'23か月目'!O25+D25</f>
        <v>0</v>
      </c>
      <c r="P25" s="32" t="str">
        <f>IF($B25="","",'23か月目'!P25+E25)</f>
        <v/>
      </c>
      <c r="Q25" s="76" t="str">
        <f t="shared" ref="Q25" si="54">IF(B25="","",IF(O25-(K25-P25)=0,0,ROUNDDOWN(((O25-K25)/(O25-P25)*100),3)))</f>
        <v/>
      </c>
      <c r="R25" s="138" t="str">
        <f t="shared" ref="R25" si="55">IF(B25="","",IF(Q25+Q26=0,0,ROUNDDOWN((((O25-K25)+(O26-K26))/((O25-P25)+(O26-P26))*100),3)))</f>
        <v/>
      </c>
      <c r="S25" s="118"/>
      <c r="T25" s="119"/>
      <c r="U25" s="120"/>
    </row>
    <row r="26" spans="1:21" ht="9.9499999999999993" customHeight="1" x14ac:dyDescent="0.15">
      <c r="A26" s="143"/>
      <c r="B26" s="178"/>
      <c r="C26" s="18" t="s">
        <v>13</v>
      </c>
      <c r="D26" s="48">
        <f>IF(B25="",0,D$14)</f>
        <v>0</v>
      </c>
      <c r="E26" s="41"/>
      <c r="F26" s="33" t="str">
        <f t="shared" ref="F26" si="56">IF($B25="","",(D26-(E26+G26+H26)))</f>
        <v/>
      </c>
      <c r="G26" s="41"/>
      <c r="H26" s="41"/>
      <c r="I26" s="77" t="str">
        <f t="shared" ref="I26" si="57">IF(B25="","",IF((D26-E26)=0,0,ROUNDDOWN(((F26/D26)*100),3)))</f>
        <v/>
      </c>
      <c r="J26" s="94" t="str">
        <f>'１か月目'!J26</f>
        <v/>
      </c>
      <c r="K26" s="33" t="str">
        <f>IF($B25="","",'23か月目'!K26+(E26+G26+H26))</f>
        <v/>
      </c>
      <c r="L26" s="33" t="str">
        <f>IF($B25="","",'23か月目'!L26-D26)</f>
        <v/>
      </c>
      <c r="M26" s="86" t="str">
        <f t="shared" ref="M26" si="58">IF(B25="","",IF((J26-K26)=0,0,ROUNDDOWN((((O26-K26)/J26)*100),3)))</f>
        <v/>
      </c>
      <c r="N26" s="117"/>
      <c r="O26" s="94">
        <f>'23か月目'!O26+D26</f>
        <v>0</v>
      </c>
      <c r="P26" s="33" t="str">
        <f>IF($B25="","",'23か月目'!P26+E26)</f>
        <v/>
      </c>
      <c r="Q26" s="77" t="str">
        <f t="shared" ref="Q26" si="59">IF(B25="","",IF(O26-(K26-P26)=0,0,ROUNDDOWN(((O26-K26)/(O26-P26)*100),3)))</f>
        <v/>
      </c>
      <c r="R26" s="139"/>
      <c r="S26" s="121"/>
      <c r="T26" s="122"/>
      <c r="U26" s="123"/>
    </row>
    <row r="27" spans="1:21" ht="9.9499999999999993" customHeight="1" x14ac:dyDescent="0.15">
      <c r="A27" s="142">
        <v>8</v>
      </c>
      <c r="B27" s="177" t="str">
        <f>IF('１か月目'!B27=0,"",'１か月目'!B27)</f>
        <v/>
      </c>
      <c r="C27" s="20" t="s">
        <v>12</v>
      </c>
      <c r="D27" s="42">
        <f>IF(B27="",0,D$13)</f>
        <v>0</v>
      </c>
      <c r="E27" s="43"/>
      <c r="F27" s="34" t="str">
        <f t="shared" ref="F27" si="60">IF($B27="","",(D27-(E27+G27+H27)))</f>
        <v/>
      </c>
      <c r="G27" s="43"/>
      <c r="H27" s="43"/>
      <c r="I27" s="79" t="str">
        <f t="shared" ref="I27" si="61">IF(B27="","",IF((D27-E27)=0,0,ROUNDDOWN(((F27/D27)*100),3)))</f>
        <v/>
      </c>
      <c r="J27" s="95" t="str">
        <f>'１か月目'!J27</f>
        <v/>
      </c>
      <c r="K27" s="32" t="str">
        <f>IF($B27="","",'23か月目'!K27+(E27+G27+H27))</f>
        <v/>
      </c>
      <c r="L27" s="32" t="str">
        <f>IF($B27="","",'23か月目'!L27-D27)</f>
        <v/>
      </c>
      <c r="M27" s="85" t="str">
        <f t="shared" ref="M27" si="62">IF(B27="","",IF((J27-K27)=0,0,ROUNDDOWN((((O27-K27)/J27)*100),3)))</f>
        <v/>
      </c>
      <c r="N27" s="116" t="str">
        <f t="shared" ref="N27" si="63">IF(B27="","",IF(AND(M27&gt;=80,M28&gt;=80),"可","不可"))</f>
        <v/>
      </c>
      <c r="O27" s="95">
        <f>'23か月目'!O27+D27</f>
        <v>0</v>
      </c>
      <c r="P27" s="32" t="str">
        <f>IF($B27="","",'23か月目'!P27+E27)</f>
        <v/>
      </c>
      <c r="Q27" s="76" t="str">
        <f t="shared" ref="Q27" si="64">IF(B27="","",IF(O27-(K27-P27)=0,0,ROUNDDOWN(((O27-K27)/(O27-P27)*100),3)))</f>
        <v/>
      </c>
      <c r="R27" s="138" t="str">
        <f t="shared" ref="R27" si="65">IF(B27="","",IF(Q27+Q28=0,0,ROUNDDOWN((((O27-K27)+(O28-K28))/((O27-P27)+(O28-P28))*100),3)))</f>
        <v/>
      </c>
      <c r="S27" s="118"/>
      <c r="T27" s="119"/>
      <c r="U27" s="120"/>
    </row>
    <row r="28" spans="1:21" ht="9.9499999999999993" customHeight="1" x14ac:dyDescent="0.15">
      <c r="A28" s="143"/>
      <c r="B28" s="178"/>
      <c r="C28" s="109" t="s">
        <v>13</v>
      </c>
      <c r="D28" s="44">
        <f>IF(B27="",0,D$14)</f>
        <v>0</v>
      </c>
      <c r="E28" s="45"/>
      <c r="F28" s="35" t="str">
        <f t="shared" ref="F28" si="66">IF($B27="","",(D28-(E28+G28+H28)))</f>
        <v/>
      </c>
      <c r="G28" s="45"/>
      <c r="H28" s="45"/>
      <c r="I28" s="80" t="str">
        <f t="shared" ref="I28" si="67">IF(B27="","",IF((D28-E28)=0,0,ROUNDDOWN(((F28/D28)*100),3)))</f>
        <v/>
      </c>
      <c r="J28" s="94" t="str">
        <f>'１か月目'!J28</f>
        <v/>
      </c>
      <c r="K28" s="33" t="str">
        <f>IF($B27="","",'23か月目'!K28+(E28+G28+H28))</f>
        <v/>
      </c>
      <c r="L28" s="33" t="str">
        <f>IF($B27="","",'23か月目'!L28-D28)</f>
        <v/>
      </c>
      <c r="M28" s="87" t="str">
        <f t="shared" ref="M28" si="68">IF(B27="","",IF((J28-K28)=0,0,ROUNDDOWN((((O28-K28)/J28)*100),3)))</f>
        <v/>
      </c>
      <c r="N28" s="117"/>
      <c r="O28" s="94">
        <f>'23か月目'!O28+D28</f>
        <v>0</v>
      </c>
      <c r="P28" s="33" t="str">
        <f>IF($B27="","",'23か月目'!P28+E28)</f>
        <v/>
      </c>
      <c r="Q28" s="77" t="str">
        <f t="shared" ref="Q28" si="69">IF(B27="","",IF(O28-(K28-P28)=0,0,ROUNDDOWN(((O28-K28)/(O28-P28)*100),3)))</f>
        <v/>
      </c>
      <c r="R28" s="139"/>
      <c r="S28" s="121"/>
      <c r="T28" s="122"/>
      <c r="U28" s="123"/>
    </row>
    <row r="29" spans="1:21" ht="9.9499999999999993" customHeight="1" x14ac:dyDescent="0.15">
      <c r="A29" s="142">
        <v>9</v>
      </c>
      <c r="B29" s="177" t="str">
        <f>IF('１か月目'!B29=0,"",'１か月目'!B29)</f>
        <v/>
      </c>
      <c r="C29" s="108" t="s">
        <v>12</v>
      </c>
      <c r="D29" s="46">
        <f>IF(B29="",0,D$13)</f>
        <v>0</v>
      </c>
      <c r="E29" s="47"/>
      <c r="F29" s="36" t="str">
        <f t="shared" ref="F29" si="70">IF($B29="","",(D29-(E29+G29+H29)))</f>
        <v/>
      </c>
      <c r="G29" s="47"/>
      <c r="H29" s="47"/>
      <c r="I29" s="81" t="str">
        <f t="shared" ref="I29" si="71">IF(B29="","",IF((D29-E29)=0,0,ROUNDDOWN(((F29/D29)*100),3)))</f>
        <v/>
      </c>
      <c r="J29" s="95" t="str">
        <f>'１か月目'!J29</f>
        <v/>
      </c>
      <c r="K29" s="32" t="str">
        <f>IF($B29="","",'23か月目'!K29+(E29+G29+H29))</f>
        <v/>
      </c>
      <c r="L29" s="32" t="str">
        <f>IF($B29="","",'23か月目'!L29-D29)</f>
        <v/>
      </c>
      <c r="M29" s="88" t="str">
        <f t="shared" ref="M29" si="72">IF(B29="","",IF((J29-K29)=0,0,ROUNDDOWN((((O29-K29)/J29)*100),3)))</f>
        <v/>
      </c>
      <c r="N29" s="116" t="str">
        <f t="shared" ref="N29" si="73">IF(B29="","",IF(AND(M29&gt;=80,M30&gt;=80),"可","不可"))</f>
        <v/>
      </c>
      <c r="O29" s="95">
        <f>'23か月目'!O29+D29</f>
        <v>0</v>
      </c>
      <c r="P29" s="32" t="str">
        <f>IF($B29="","",'23か月目'!P29+E29)</f>
        <v/>
      </c>
      <c r="Q29" s="76" t="str">
        <f t="shared" ref="Q29" si="74">IF(B29="","",IF(O29-(K29-P29)=0,0,ROUNDDOWN(((O29-K29)/(O29-P29)*100),3)))</f>
        <v/>
      </c>
      <c r="R29" s="138" t="str">
        <f t="shared" ref="R29" si="75">IF(B29="","",IF(Q29+Q30=0,0,ROUNDDOWN((((O29-K29)+(O30-K30))/((O29-P29)+(O30-P30))*100),3)))</f>
        <v/>
      </c>
      <c r="S29" s="118"/>
      <c r="T29" s="119"/>
      <c r="U29" s="120"/>
    </row>
    <row r="30" spans="1:21" ht="9.9499999999999993" customHeight="1" x14ac:dyDescent="0.15">
      <c r="A30" s="143"/>
      <c r="B30" s="178"/>
      <c r="C30" s="18" t="s">
        <v>13</v>
      </c>
      <c r="D30" s="48">
        <f>IF(B29="",0,D$14)</f>
        <v>0</v>
      </c>
      <c r="E30" s="41"/>
      <c r="F30" s="33" t="str">
        <f t="shared" ref="F30" si="76">IF($B29="","",(D30-(E30+G30+H30)))</f>
        <v/>
      </c>
      <c r="G30" s="41"/>
      <c r="H30" s="41"/>
      <c r="I30" s="77" t="str">
        <f t="shared" ref="I30" si="77">IF(B29="","",IF((D30-E30)=0,0,ROUNDDOWN(((F30/D30)*100),3)))</f>
        <v/>
      </c>
      <c r="J30" s="94" t="str">
        <f>'１か月目'!J30</f>
        <v/>
      </c>
      <c r="K30" s="33" t="str">
        <f>IF($B29="","",'23か月目'!K30+(E30+G30+H30))</f>
        <v/>
      </c>
      <c r="L30" s="33" t="str">
        <f>IF($B29="","",'23か月目'!L30-D30)</f>
        <v/>
      </c>
      <c r="M30" s="86" t="str">
        <f t="shared" ref="M30" si="78">IF(B29="","",IF((J30-K30)=0,0,ROUNDDOWN((((O30-K30)/J30)*100),3)))</f>
        <v/>
      </c>
      <c r="N30" s="117"/>
      <c r="O30" s="94">
        <f>'23か月目'!O30+D30</f>
        <v>0</v>
      </c>
      <c r="P30" s="33" t="str">
        <f>IF($B29="","",'23か月目'!P30+E30)</f>
        <v/>
      </c>
      <c r="Q30" s="77" t="str">
        <f t="shared" ref="Q30" si="79">IF(B29="","",IF(O30-(K30-P30)=0,0,ROUNDDOWN(((O30-K30)/(O30-P30)*100),3)))</f>
        <v/>
      </c>
      <c r="R30" s="139"/>
      <c r="S30" s="121"/>
      <c r="T30" s="122"/>
      <c r="U30" s="123"/>
    </row>
    <row r="31" spans="1:21" ht="9.9499999999999993" customHeight="1" x14ac:dyDescent="0.15">
      <c r="A31" s="142">
        <v>10</v>
      </c>
      <c r="B31" s="177" t="str">
        <f>IF('１か月目'!B31=0,"",'１か月目'!B31)</f>
        <v/>
      </c>
      <c r="C31" s="20" t="s">
        <v>12</v>
      </c>
      <c r="D31" s="42">
        <f>IF(B31="",0,D$13)</f>
        <v>0</v>
      </c>
      <c r="E31" s="43"/>
      <c r="F31" s="34" t="str">
        <f t="shared" ref="F31" si="80">IF($B31="","",(D31-(E31+G31+H31)))</f>
        <v/>
      </c>
      <c r="G31" s="43"/>
      <c r="H31" s="43"/>
      <c r="I31" s="79" t="str">
        <f t="shared" ref="I31" si="81">IF(B31="","",IF((D31-E31)=0,0,ROUNDDOWN(((F31/D31)*100),3)))</f>
        <v/>
      </c>
      <c r="J31" s="95" t="str">
        <f>'１か月目'!J31</f>
        <v/>
      </c>
      <c r="K31" s="32" t="str">
        <f>IF($B31="","",'23か月目'!K31+(E31+G31+H31))</f>
        <v/>
      </c>
      <c r="L31" s="32" t="str">
        <f>IF($B31="","",'23か月目'!L31-D31)</f>
        <v/>
      </c>
      <c r="M31" s="85" t="str">
        <f t="shared" ref="M31" si="82">IF(B31="","",IF((J31-K31)=0,0,ROUNDDOWN((((O31-K31)/J31)*100),3)))</f>
        <v/>
      </c>
      <c r="N31" s="116" t="str">
        <f t="shared" ref="N31" si="83">IF(B31="","",IF(AND(M31&gt;=80,M32&gt;=80),"可","不可"))</f>
        <v/>
      </c>
      <c r="O31" s="95">
        <f>'23か月目'!O31+D31</f>
        <v>0</v>
      </c>
      <c r="P31" s="32" t="str">
        <f>IF($B31="","",'23か月目'!P31+E31)</f>
        <v/>
      </c>
      <c r="Q31" s="76" t="str">
        <f t="shared" ref="Q31" si="84">IF(B31="","",IF(O31-(K31-P31)=0,0,ROUNDDOWN(((O31-K31)/(O31-P31)*100),3)))</f>
        <v/>
      </c>
      <c r="R31" s="138" t="str">
        <f t="shared" ref="R31" si="85">IF(B31="","",IF(Q31+Q32=0,0,ROUNDDOWN((((O31-K31)+(O32-K32))/((O31-P31)+(O32-P32))*100),3)))</f>
        <v/>
      </c>
      <c r="S31" s="118"/>
      <c r="T31" s="119"/>
      <c r="U31" s="120"/>
    </row>
    <row r="32" spans="1:21" ht="9.9499999999999993" customHeight="1" x14ac:dyDescent="0.15">
      <c r="A32" s="143"/>
      <c r="B32" s="178"/>
      <c r="C32" s="109" t="s">
        <v>13</v>
      </c>
      <c r="D32" s="44">
        <f>IF(B31="",0,D$14)</f>
        <v>0</v>
      </c>
      <c r="E32" s="45"/>
      <c r="F32" s="35" t="str">
        <f t="shared" ref="F32" si="86">IF($B31="","",(D32-(E32+G32+H32)))</f>
        <v/>
      </c>
      <c r="G32" s="45"/>
      <c r="H32" s="45"/>
      <c r="I32" s="80" t="str">
        <f t="shared" ref="I32" si="87">IF(B31="","",IF((D32-E32)=0,0,ROUNDDOWN(((F32/D32)*100),3)))</f>
        <v/>
      </c>
      <c r="J32" s="94" t="str">
        <f>'１か月目'!J32</f>
        <v/>
      </c>
      <c r="K32" s="33" t="str">
        <f>IF($B31="","",'23か月目'!K32+(E32+G32+H32))</f>
        <v/>
      </c>
      <c r="L32" s="33" t="str">
        <f>IF($B31="","",'23か月目'!L32-D32)</f>
        <v/>
      </c>
      <c r="M32" s="87" t="str">
        <f t="shared" ref="M32" si="88">IF(B31="","",IF((J32-K32)=0,0,ROUNDDOWN((((O32-K32)/J32)*100),3)))</f>
        <v/>
      </c>
      <c r="N32" s="117"/>
      <c r="O32" s="94">
        <f>'23か月目'!O32+D32</f>
        <v>0</v>
      </c>
      <c r="P32" s="33" t="str">
        <f>IF($B31="","",'23か月目'!P32+E32)</f>
        <v/>
      </c>
      <c r="Q32" s="77" t="str">
        <f t="shared" ref="Q32" si="89">IF(B31="","",IF(O32-(K32-P32)=0,0,ROUNDDOWN(((O32-K32)/(O32-P32)*100),3)))</f>
        <v/>
      </c>
      <c r="R32" s="139"/>
      <c r="S32" s="121"/>
      <c r="T32" s="122"/>
      <c r="U32" s="123"/>
    </row>
    <row r="33" spans="1:21" ht="9.9499999999999993" customHeight="1" x14ac:dyDescent="0.15">
      <c r="A33" s="142">
        <v>11</v>
      </c>
      <c r="B33" s="177" t="str">
        <f>IF('１か月目'!B33=0,"",'１か月目'!B33)</f>
        <v/>
      </c>
      <c r="C33" s="108" t="s">
        <v>12</v>
      </c>
      <c r="D33" s="46">
        <f>IF(B33="",0,D$13)</f>
        <v>0</v>
      </c>
      <c r="E33" s="47"/>
      <c r="F33" s="36" t="str">
        <f t="shared" ref="F33" si="90">IF($B33="","",(D33-(E33+G33+H33)))</f>
        <v/>
      </c>
      <c r="G33" s="47"/>
      <c r="H33" s="47"/>
      <c r="I33" s="81" t="str">
        <f t="shared" ref="I33" si="91">IF(B33="","",IF((D33-E33)=0,0,ROUNDDOWN(((F33/D33)*100),3)))</f>
        <v/>
      </c>
      <c r="J33" s="95" t="str">
        <f>'１か月目'!J33</f>
        <v/>
      </c>
      <c r="K33" s="32" t="str">
        <f>IF($B33="","",'23か月目'!K33+(E33+G33+H33))</f>
        <v/>
      </c>
      <c r="L33" s="32" t="str">
        <f>IF($B33="","",'23か月目'!L33-D33)</f>
        <v/>
      </c>
      <c r="M33" s="88" t="str">
        <f t="shared" ref="M33" si="92">IF(B33="","",IF((J33-K33)=0,0,ROUNDDOWN((((O33-K33)/J33)*100),3)))</f>
        <v/>
      </c>
      <c r="N33" s="116" t="str">
        <f t="shared" ref="N33" si="93">IF(B33="","",IF(AND(M33&gt;=80,M34&gt;=80),"可","不可"))</f>
        <v/>
      </c>
      <c r="O33" s="95">
        <f>'23か月目'!O33+D33</f>
        <v>0</v>
      </c>
      <c r="P33" s="32" t="str">
        <f>IF($B33="","",'23か月目'!P33+E33)</f>
        <v/>
      </c>
      <c r="Q33" s="76" t="str">
        <f t="shared" ref="Q33" si="94">IF(B33="","",IF(O33-(K33-P33)=0,0,ROUNDDOWN(((O33-K33)/(O33-P33)*100),3)))</f>
        <v/>
      </c>
      <c r="R33" s="138" t="str">
        <f t="shared" ref="R33" si="95">IF(B33="","",IF(Q33+Q34=0,0,ROUNDDOWN((((O33-K33)+(O34-K34))/((O33-P33)+(O34-P34))*100),3)))</f>
        <v/>
      </c>
      <c r="S33" s="118"/>
      <c r="T33" s="119"/>
      <c r="U33" s="120"/>
    </row>
    <row r="34" spans="1:21" ht="9.9499999999999993" customHeight="1" x14ac:dyDescent="0.15">
      <c r="A34" s="143"/>
      <c r="B34" s="178"/>
      <c r="C34" s="18" t="s">
        <v>13</v>
      </c>
      <c r="D34" s="48">
        <f>IF(B33="",0,D$14)</f>
        <v>0</v>
      </c>
      <c r="E34" s="41"/>
      <c r="F34" s="33" t="str">
        <f t="shared" ref="F34" si="96">IF($B33="","",(D34-(E34+G34+H34)))</f>
        <v/>
      </c>
      <c r="G34" s="41"/>
      <c r="H34" s="41"/>
      <c r="I34" s="77" t="str">
        <f t="shared" ref="I34" si="97">IF(B33="","",IF((D34-E34)=0,0,ROUNDDOWN(((F34/D34)*100),3)))</f>
        <v/>
      </c>
      <c r="J34" s="94" t="str">
        <f>'１か月目'!J34</f>
        <v/>
      </c>
      <c r="K34" s="33" t="str">
        <f>IF($B33="","",'23か月目'!K34+(E34+G34+H34))</f>
        <v/>
      </c>
      <c r="L34" s="33" t="str">
        <f>IF($B33="","",'23か月目'!L34-D34)</f>
        <v/>
      </c>
      <c r="M34" s="86" t="str">
        <f t="shared" ref="M34" si="98">IF(B33="","",IF((J34-K34)=0,0,ROUNDDOWN((((O34-K34)/J34)*100),3)))</f>
        <v/>
      </c>
      <c r="N34" s="117"/>
      <c r="O34" s="94">
        <f>'23か月目'!O34+D34</f>
        <v>0</v>
      </c>
      <c r="P34" s="33" t="str">
        <f>IF($B33="","",'23か月目'!P34+E34)</f>
        <v/>
      </c>
      <c r="Q34" s="77" t="str">
        <f t="shared" ref="Q34" si="99">IF(B33="","",IF(O34-(K34-P34)=0,0,ROUNDDOWN(((O34-K34)/(O34-P34)*100),3)))</f>
        <v/>
      </c>
      <c r="R34" s="139"/>
      <c r="S34" s="121"/>
      <c r="T34" s="122"/>
      <c r="U34" s="123"/>
    </row>
    <row r="35" spans="1:21" ht="9.9499999999999993" customHeight="1" x14ac:dyDescent="0.15">
      <c r="A35" s="142">
        <v>12</v>
      </c>
      <c r="B35" s="177" t="str">
        <f>IF('１か月目'!B35=0,"",'１か月目'!B35)</f>
        <v/>
      </c>
      <c r="C35" s="20" t="s">
        <v>12</v>
      </c>
      <c r="D35" s="42">
        <f>IF(B35="",0,D$13)</f>
        <v>0</v>
      </c>
      <c r="E35" s="43"/>
      <c r="F35" s="34" t="str">
        <f t="shared" ref="F35" si="100">IF($B35="","",(D35-(E35+G35+H35)))</f>
        <v/>
      </c>
      <c r="G35" s="43"/>
      <c r="H35" s="43"/>
      <c r="I35" s="79" t="str">
        <f t="shared" ref="I35" si="101">IF(B35="","",IF((D35-E35)=0,0,ROUNDDOWN(((F35/D35)*100),3)))</f>
        <v/>
      </c>
      <c r="J35" s="95" t="str">
        <f>'１か月目'!J35</f>
        <v/>
      </c>
      <c r="K35" s="32" t="str">
        <f>IF($B35="","",'23か月目'!K35+(E35+G35+H35))</f>
        <v/>
      </c>
      <c r="L35" s="32" t="str">
        <f>IF($B35="","",'23か月目'!L35-D35)</f>
        <v/>
      </c>
      <c r="M35" s="85" t="str">
        <f t="shared" ref="M35" si="102">IF(B35="","",IF((J35-K35)=0,0,ROUNDDOWN((((O35-K35)/J35)*100),3)))</f>
        <v/>
      </c>
      <c r="N35" s="116" t="str">
        <f t="shared" ref="N35" si="103">IF(B35="","",IF(AND(M35&gt;=80,M36&gt;=80),"可","不可"))</f>
        <v/>
      </c>
      <c r="O35" s="95">
        <f>'23か月目'!O35+D35</f>
        <v>0</v>
      </c>
      <c r="P35" s="32" t="str">
        <f>IF($B35="","",'23か月目'!P35+E35)</f>
        <v/>
      </c>
      <c r="Q35" s="76" t="str">
        <f t="shared" ref="Q35" si="104">IF(B35="","",IF(O35-(K35-P35)=0,0,ROUNDDOWN(((O35-K35)/(O35-P35)*100),3)))</f>
        <v/>
      </c>
      <c r="R35" s="138" t="str">
        <f t="shared" ref="R35" si="105">IF(B35="","",IF(Q35+Q36=0,0,ROUNDDOWN((((O35-K35)+(O36-K36))/((O35-P35)+(O36-P36))*100),3)))</f>
        <v/>
      </c>
      <c r="S35" s="118"/>
      <c r="T35" s="119"/>
      <c r="U35" s="120"/>
    </row>
    <row r="36" spans="1:21" ht="9.9499999999999993" customHeight="1" x14ac:dyDescent="0.15">
      <c r="A36" s="143"/>
      <c r="B36" s="178"/>
      <c r="C36" s="109" t="s">
        <v>13</v>
      </c>
      <c r="D36" s="44">
        <f>IF(B35="",0,D$14)</f>
        <v>0</v>
      </c>
      <c r="E36" s="45"/>
      <c r="F36" s="35" t="str">
        <f t="shared" ref="F36" si="106">IF($B35="","",(D36-(E36+G36+H36)))</f>
        <v/>
      </c>
      <c r="G36" s="45"/>
      <c r="H36" s="45"/>
      <c r="I36" s="80" t="str">
        <f t="shared" ref="I36" si="107">IF(B35="","",IF((D36-E36)=0,0,ROUNDDOWN(((F36/D36)*100),3)))</f>
        <v/>
      </c>
      <c r="J36" s="94" t="str">
        <f>'１か月目'!J36</f>
        <v/>
      </c>
      <c r="K36" s="33" t="str">
        <f>IF($B35="","",'23か月目'!K36+(E36+G36+H36))</f>
        <v/>
      </c>
      <c r="L36" s="33" t="str">
        <f>IF($B35="","",'23か月目'!L36-D36)</f>
        <v/>
      </c>
      <c r="M36" s="87" t="str">
        <f t="shared" ref="M36" si="108">IF(B35="","",IF((J36-K36)=0,0,ROUNDDOWN((((O36-K36)/J36)*100),3)))</f>
        <v/>
      </c>
      <c r="N36" s="117"/>
      <c r="O36" s="94">
        <f>'23か月目'!O36+D36</f>
        <v>0</v>
      </c>
      <c r="P36" s="33" t="str">
        <f>IF($B35="","",'23か月目'!P36+E36)</f>
        <v/>
      </c>
      <c r="Q36" s="77" t="str">
        <f t="shared" ref="Q36" si="109">IF(B35="","",IF(O36-(K36-P36)=0,0,ROUNDDOWN(((O36-K36)/(O36-P36)*100),3)))</f>
        <v/>
      </c>
      <c r="R36" s="139"/>
      <c r="S36" s="121"/>
      <c r="T36" s="122"/>
      <c r="U36" s="123"/>
    </row>
    <row r="37" spans="1:21" ht="9.9499999999999993" customHeight="1" x14ac:dyDescent="0.15">
      <c r="A37" s="142">
        <v>13</v>
      </c>
      <c r="B37" s="177" t="str">
        <f>IF('１か月目'!B37=0,"",'１か月目'!B37)</f>
        <v/>
      </c>
      <c r="C37" s="108" t="s">
        <v>12</v>
      </c>
      <c r="D37" s="46">
        <f>IF(B37="",0,D$13)</f>
        <v>0</v>
      </c>
      <c r="E37" s="47"/>
      <c r="F37" s="36" t="str">
        <f t="shared" ref="F37" si="110">IF($B37="","",(D37-(E37+G37+H37)))</f>
        <v/>
      </c>
      <c r="G37" s="47"/>
      <c r="H37" s="47"/>
      <c r="I37" s="81" t="str">
        <f t="shared" ref="I37" si="111">IF(B37="","",IF((D37-E37)=0,0,ROUNDDOWN(((F37/D37)*100),3)))</f>
        <v/>
      </c>
      <c r="J37" s="95" t="str">
        <f>'１か月目'!J37</f>
        <v/>
      </c>
      <c r="K37" s="32" t="str">
        <f>IF($B37="","",'23か月目'!K37+(E37+G37+H37))</f>
        <v/>
      </c>
      <c r="L37" s="32" t="str">
        <f>IF($B37="","",'23か月目'!L37-D37)</f>
        <v/>
      </c>
      <c r="M37" s="88" t="str">
        <f t="shared" ref="M37" si="112">IF(B37="","",IF((J37-K37)=0,0,ROUNDDOWN((((O37-K37)/J37)*100),3)))</f>
        <v/>
      </c>
      <c r="N37" s="116" t="str">
        <f t="shared" ref="N37" si="113">IF(B37="","",IF(AND(M37&gt;=80,M38&gt;=80),"可","不可"))</f>
        <v/>
      </c>
      <c r="O37" s="95">
        <f>'23か月目'!O37+D37</f>
        <v>0</v>
      </c>
      <c r="P37" s="32" t="str">
        <f>IF($B37="","",'23か月目'!P37+E37)</f>
        <v/>
      </c>
      <c r="Q37" s="76" t="str">
        <f t="shared" ref="Q37" si="114">IF(B37="","",IF(O37-(K37-P37)=0,0,ROUNDDOWN(((O37-K37)/(O37-P37)*100),3)))</f>
        <v/>
      </c>
      <c r="R37" s="138" t="str">
        <f t="shared" ref="R37" si="115">IF(B37="","",IF(Q37+Q38=0,0,ROUNDDOWN((((O37-K37)+(O38-K38))/((O37-P37)+(O38-P38))*100),3)))</f>
        <v/>
      </c>
      <c r="S37" s="118"/>
      <c r="T37" s="119"/>
      <c r="U37" s="120"/>
    </row>
    <row r="38" spans="1:21" ht="9.9499999999999993" customHeight="1" x14ac:dyDescent="0.15">
      <c r="A38" s="143"/>
      <c r="B38" s="178"/>
      <c r="C38" s="18" t="s">
        <v>13</v>
      </c>
      <c r="D38" s="48">
        <f>IF(B37="",0,D$14)</f>
        <v>0</v>
      </c>
      <c r="E38" s="41"/>
      <c r="F38" s="33" t="str">
        <f t="shared" ref="F38" si="116">IF($B37="","",(D38-(E38+G38+H38)))</f>
        <v/>
      </c>
      <c r="G38" s="41"/>
      <c r="H38" s="41"/>
      <c r="I38" s="77" t="str">
        <f t="shared" ref="I38" si="117">IF(B37="","",IF((D38-E38)=0,0,ROUNDDOWN(((F38/D38)*100),3)))</f>
        <v/>
      </c>
      <c r="J38" s="94" t="str">
        <f>'１か月目'!J38</f>
        <v/>
      </c>
      <c r="K38" s="33" t="str">
        <f>IF($B37="","",'23か月目'!K38+(E38+G38+H38))</f>
        <v/>
      </c>
      <c r="L38" s="33" t="str">
        <f>IF($B37="","",'23か月目'!L38-D38)</f>
        <v/>
      </c>
      <c r="M38" s="86" t="str">
        <f t="shared" ref="M38" si="118">IF(B37="","",IF((J38-K38)=0,0,ROUNDDOWN((((O38-K38)/J38)*100),3)))</f>
        <v/>
      </c>
      <c r="N38" s="117"/>
      <c r="O38" s="94">
        <f>'23か月目'!O38+D38</f>
        <v>0</v>
      </c>
      <c r="P38" s="33" t="str">
        <f>IF($B37="","",'23か月目'!P38+E38)</f>
        <v/>
      </c>
      <c r="Q38" s="77" t="str">
        <f t="shared" ref="Q38" si="119">IF(B37="","",IF(O38-(K38-P38)=0,0,ROUNDDOWN(((O38-K38)/(O38-P38)*100),3)))</f>
        <v/>
      </c>
      <c r="R38" s="139"/>
      <c r="S38" s="121"/>
      <c r="T38" s="122"/>
      <c r="U38" s="123"/>
    </row>
    <row r="39" spans="1:21" ht="9.9499999999999993" customHeight="1" x14ac:dyDescent="0.15">
      <c r="A39" s="142">
        <v>14</v>
      </c>
      <c r="B39" s="177" t="str">
        <f>IF('１か月目'!B39=0,"",'１か月目'!B39)</f>
        <v/>
      </c>
      <c r="C39" s="20" t="s">
        <v>12</v>
      </c>
      <c r="D39" s="42">
        <f>IF(B39="",0,D$13)</f>
        <v>0</v>
      </c>
      <c r="E39" s="43"/>
      <c r="F39" s="34" t="str">
        <f t="shared" ref="F39" si="120">IF($B39="","",(D39-(E39+G39+H39)))</f>
        <v/>
      </c>
      <c r="G39" s="43"/>
      <c r="H39" s="43"/>
      <c r="I39" s="79" t="str">
        <f t="shared" ref="I39" si="121">IF(B39="","",IF((D39-E39)=0,0,ROUNDDOWN(((F39/D39)*100),3)))</f>
        <v/>
      </c>
      <c r="J39" s="95" t="str">
        <f>'１か月目'!J39</f>
        <v/>
      </c>
      <c r="K39" s="32" t="str">
        <f>IF($B39="","",'23か月目'!K39+(E39+G39+H39))</f>
        <v/>
      </c>
      <c r="L39" s="32" t="str">
        <f>IF($B39="","",'23か月目'!L39-D39)</f>
        <v/>
      </c>
      <c r="M39" s="85" t="str">
        <f t="shared" ref="M39" si="122">IF(B39="","",IF((J39-K39)=0,0,ROUNDDOWN((((O39-K39)/J39)*100),3)))</f>
        <v/>
      </c>
      <c r="N39" s="116" t="str">
        <f t="shared" ref="N39" si="123">IF(B39="","",IF(AND(M39&gt;=80,M40&gt;=80),"可","不可"))</f>
        <v/>
      </c>
      <c r="O39" s="95">
        <f>'23か月目'!O39+D39</f>
        <v>0</v>
      </c>
      <c r="P39" s="32" t="str">
        <f>IF($B39="","",'23か月目'!P39+E39)</f>
        <v/>
      </c>
      <c r="Q39" s="76" t="str">
        <f t="shared" ref="Q39" si="124">IF(B39="","",IF(O39-(K39-P39)=0,0,ROUNDDOWN(((O39-K39)/(O39-P39)*100),3)))</f>
        <v/>
      </c>
      <c r="R39" s="138" t="str">
        <f t="shared" ref="R39" si="125">IF(B39="","",IF(Q39+Q40=0,0,ROUNDDOWN((((O39-K39)+(O40-K40))/((O39-P39)+(O40-P40))*100),3)))</f>
        <v/>
      </c>
      <c r="S39" s="118"/>
      <c r="T39" s="119"/>
      <c r="U39" s="120"/>
    </row>
    <row r="40" spans="1:21" ht="9.9499999999999993" customHeight="1" x14ac:dyDescent="0.15">
      <c r="A40" s="143"/>
      <c r="B40" s="178"/>
      <c r="C40" s="109" t="s">
        <v>13</v>
      </c>
      <c r="D40" s="44">
        <f>IF(B39="",0,D$14)</f>
        <v>0</v>
      </c>
      <c r="E40" s="45"/>
      <c r="F40" s="35" t="str">
        <f t="shared" ref="F40" si="126">IF($B39="","",(D40-(E40+G40+H40)))</f>
        <v/>
      </c>
      <c r="G40" s="45"/>
      <c r="H40" s="45"/>
      <c r="I40" s="80" t="str">
        <f t="shared" ref="I40" si="127">IF(B39="","",IF((D40-E40)=0,0,ROUNDDOWN(((F40/D40)*100),3)))</f>
        <v/>
      </c>
      <c r="J40" s="94" t="str">
        <f>'１か月目'!J40</f>
        <v/>
      </c>
      <c r="K40" s="33" t="str">
        <f>IF($B39="","",'23か月目'!K40+(E40+G40+H40))</f>
        <v/>
      </c>
      <c r="L40" s="33" t="str">
        <f>IF($B39="","",'23か月目'!L40-D40)</f>
        <v/>
      </c>
      <c r="M40" s="87" t="str">
        <f t="shared" ref="M40" si="128">IF(B39="","",IF((J40-K40)=0,0,ROUNDDOWN((((O40-K40)/J40)*100),3)))</f>
        <v/>
      </c>
      <c r="N40" s="117"/>
      <c r="O40" s="94">
        <f>'23か月目'!O40+D40</f>
        <v>0</v>
      </c>
      <c r="P40" s="33" t="str">
        <f>IF($B39="","",'23か月目'!P40+E40)</f>
        <v/>
      </c>
      <c r="Q40" s="77" t="str">
        <f t="shared" ref="Q40" si="129">IF(B39="","",IF(O40-(K40-P40)=0,0,ROUNDDOWN(((O40-K40)/(O40-P40)*100),3)))</f>
        <v/>
      </c>
      <c r="R40" s="139"/>
      <c r="S40" s="121"/>
      <c r="T40" s="122"/>
      <c r="U40" s="123"/>
    </row>
    <row r="41" spans="1:21" ht="9.9499999999999993" customHeight="1" x14ac:dyDescent="0.15">
      <c r="A41" s="142">
        <v>15</v>
      </c>
      <c r="B41" s="177" t="str">
        <f>IF('１か月目'!B41=0,"",'１か月目'!B41)</f>
        <v/>
      </c>
      <c r="C41" s="20" t="s">
        <v>12</v>
      </c>
      <c r="D41" s="46">
        <f>IF(B41="",0,D$13)</f>
        <v>0</v>
      </c>
      <c r="E41" s="47"/>
      <c r="F41" s="36" t="str">
        <f t="shared" ref="F41" si="130">IF($B41="","",(D41-(E41+G41+H41)))</f>
        <v/>
      </c>
      <c r="G41" s="47"/>
      <c r="H41" s="47"/>
      <c r="I41" s="81" t="str">
        <f t="shared" ref="I41" si="131">IF(B41="","",IF((D41-E41)=0,0,ROUNDDOWN(((F41/D41)*100),3)))</f>
        <v/>
      </c>
      <c r="J41" s="95" t="str">
        <f>'１か月目'!J41</f>
        <v/>
      </c>
      <c r="K41" s="32" t="str">
        <f>IF($B41="","",'23か月目'!K41+(E41+G41+H41))</f>
        <v/>
      </c>
      <c r="L41" s="32" t="str">
        <f>IF($B41="","",'23か月目'!L41-D41)</f>
        <v/>
      </c>
      <c r="M41" s="88" t="str">
        <f t="shared" ref="M41" si="132">IF(B41="","",IF((J41-K41)=0,0,ROUNDDOWN((((O41-K41)/J41)*100),3)))</f>
        <v/>
      </c>
      <c r="N41" s="116" t="str">
        <f t="shared" ref="N41" si="133">IF(B41="","",IF(AND(M41&gt;=80,M42&gt;=80),"可","不可"))</f>
        <v/>
      </c>
      <c r="O41" s="95">
        <f>'23か月目'!O41+D41</f>
        <v>0</v>
      </c>
      <c r="P41" s="32" t="str">
        <f>IF($B41="","",'23か月目'!P41+E41)</f>
        <v/>
      </c>
      <c r="Q41" s="76" t="str">
        <f t="shared" ref="Q41" si="134">IF(B41="","",IF(O41-(K41-P41)=0,0,ROUNDDOWN(((O41-K41)/(O41-P41)*100),3)))</f>
        <v/>
      </c>
      <c r="R41" s="138" t="str">
        <f t="shared" ref="R41" si="135">IF(B41="","",IF(Q41+Q42=0,0,ROUNDDOWN((((O41-K41)+(O42-K42))/((O41-P41)+(O42-P42))*100),3)))</f>
        <v/>
      </c>
      <c r="S41" s="118"/>
      <c r="T41" s="119"/>
      <c r="U41" s="120"/>
    </row>
    <row r="42" spans="1:21" ht="9.9499999999999993" customHeight="1" x14ac:dyDescent="0.15">
      <c r="A42" s="143"/>
      <c r="B42" s="178"/>
      <c r="C42" s="109" t="s">
        <v>13</v>
      </c>
      <c r="D42" s="48">
        <f>IF(B41="",0,D$14)</f>
        <v>0</v>
      </c>
      <c r="E42" s="41"/>
      <c r="F42" s="33" t="str">
        <f t="shared" ref="F42" si="136">IF($B41="","",(D42-(E42+G42+H42)))</f>
        <v/>
      </c>
      <c r="G42" s="41"/>
      <c r="H42" s="41"/>
      <c r="I42" s="77" t="str">
        <f t="shared" ref="I42" si="137">IF(B41="","",IF((D42-E42)=0,0,ROUNDDOWN(((F42/D42)*100),3)))</f>
        <v/>
      </c>
      <c r="J42" s="94" t="str">
        <f>'１か月目'!J42</f>
        <v/>
      </c>
      <c r="K42" s="33" t="str">
        <f>IF($B41="","",'23か月目'!K42+(E42+G42+H42))</f>
        <v/>
      </c>
      <c r="L42" s="33" t="str">
        <f>IF($B41="","",'23か月目'!L42-D42)</f>
        <v/>
      </c>
      <c r="M42" s="86" t="str">
        <f t="shared" ref="M42" si="138">IF(B41="","",IF((J42-K42)=0,0,ROUNDDOWN((((O42-K42)/J42)*100),3)))</f>
        <v/>
      </c>
      <c r="N42" s="117"/>
      <c r="O42" s="94">
        <f>'23か月目'!O42+D42</f>
        <v>0</v>
      </c>
      <c r="P42" s="33" t="str">
        <f>IF($B41="","",'23か月目'!P42+E42)</f>
        <v/>
      </c>
      <c r="Q42" s="77" t="str">
        <f t="shared" ref="Q42" si="139">IF(B41="","",IF(O42-(K42-P42)=0,0,ROUNDDOWN(((O42-K42)/(O42-P42)*100),3)))</f>
        <v/>
      </c>
      <c r="R42" s="139"/>
      <c r="S42" s="121"/>
      <c r="T42" s="122"/>
      <c r="U42" s="123"/>
    </row>
    <row r="43" spans="1:21" ht="9.9499999999999993" customHeight="1" x14ac:dyDescent="0.15">
      <c r="A43" s="142">
        <v>16</v>
      </c>
      <c r="B43" s="184" t="str">
        <f>IF('１か月目'!B43=0,"",'１か月目'!B43)</f>
        <v/>
      </c>
      <c r="C43" s="21" t="s">
        <v>12</v>
      </c>
      <c r="D43" s="49">
        <f>IF(B43="",0,D$13)</f>
        <v>0</v>
      </c>
      <c r="E43" s="50"/>
      <c r="F43" s="37" t="str">
        <f t="shared" ref="F43" si="140">IF($B43="","",(D43-(E43+G43+H43)))</f>
        <v/>
      </c>
      <c r="G43" s="50"/>
      <c r="H43" s="50"/>
      <c r="I43" s="82" t="str">
        <f t="shared" ref="I43" si="141">IF(B43="","",IF((D43-E43)=0,0,ROUNDDOWN(((F43/D43)*100),3)))</f>
        <v/>
      </c>
      <c r="J43" s="95" t="str">
        <f>'１か月目'!J43</f>
        <v/>
      </c>
      <c r="K43" s="32" t="str">
        <f>IF($B43="","",'23か月目'!K43+(E43+G43+H43))</f>
        <v/>
      </c>
      <c r="L43" s="32" t="str">
        <f>IF($B43="","",'23か月目'!L43-D43)</f>
        <v/>
      </c>
      <c r="M43" s="89" t="str">
        <f t="shared" ref="M43" si="142">IF(B43="","",IF((J43-K43)=0,0,ROUNDDOWN((((O43-K43)/J43)*100),3)))</f>
        <v/>
      </c>
      <c r="N43" s="163" t="str">
        <f t="shared" ref="N43" si="143">IF(B43="","",IF(AND(M43&gt;=80,M44&gt;=80),"可","不可"))</f>
        <v/>
      </c>
      <c r="O43" s="95">
        <f>'23か月目'!O43+D43</f>
        <v>0</v>
      </c>
      <c r="P43" s="32" t="str">
        <f>IF($B43="","",'23か月目'!P43+E43)</f>
        <v/>
      </c>
      <c r="Q43" s="76" t="str">
        <f t="shared" ref="Q43" si="144">IF(B43="","",IF(O43-(K43-P43)=0,0,ROUNDDOWN(((O43-K43)/(O43-P43)*100),3)))</f>
        <v/>
      </c>
      <c r="R43" s="138" t="str">
        <f t="shared" ref="R43" si="145">IF(B43="","",IF(Q43+Q44=0,0,ROUNDDOWN((((O43-K43)+(O44-K44))/((O43-P43)+(O44-P44))*100),3)))</f>
        <v/>
      </c>
      <c r="S43" s="164"/>
      <c r="T43" s="165"/>
      <c r="U43" s="166"/>
    </row>
    <row r="44" spans="1:21" ht="9.9499999999999993" customHeight="1" x14ac:dyDescent="0.15">
      <c r="A44" s="143"/>
      <c r="B44" s="178"/>
      <c r="C44" s="109" t="s">
        <v>13</v>
      </c>
      <c r="D44" s="44">
        <f>IF(B43="",0,D$14)</f>
        <v>0</v>
      </c>
      <c r="E44" s="45"/>
      <c r="F44" s="35" t="str">
        <f t="shared" ref="F44" si="146">IF($B43="","",(D44-(E44+G44+H44)))</f>
        <v/>
      </c>
      <c r="G44" s="45"/>
      <c r="H44" s="45"/>
      <c r="I44" s="80" t="str">
        <f t="shared" ref="I44" si="147">IF(B43="","",IF((D44-E44)=0,0,ROUNDDOWN(((F44/D44)*100),3)))</f>
        <v/>
      </c>
      <c r="J44" s="94" t="str">
        <f>'１か月目'!J44</f>
        <v/>
      </c>
      <c r="K44" s="33" t="str">
        <f>IF($B43="","",'23か月目'!K44+(E44+G44+H44))</f>
        <v/>
      </c>
      <c r="L44" s="33" t="str">
        <f>IF($B43="","",'23か月目'!L44-D44)</f>
        <v/>
      </c>
      <c r="M44" s="87" t="str">
        <f t="shared" ref="M44" si="148">IF(B43="","",IF((J44-K44)=0,0,ROUNDDOWN((((O44-K44)/J44)*100),3)))</f>
        <v/>
      </c>
      <c r="N44" s="117"/>
      <c r="O44" s="94">
        <f>'23か月目'!O44+D44</f>
        <v>0</v>
      </c>
      <c r="P44" s="33" t="str">
        <f>IF($B43="","",'23か月目'!P44+E44)</f>
        <v/>
      </c>
      <c r="Q44" s="77" t="str">
        <f t="shared" ref="Q44" si="149">IF(B43="","",IF(O44-(K44-P44)=0,0,ROUNDDOWN(((O44-K44)/(O44-P44)*100),3)))</f>
        <v/>
      </c>
      <c r="R44" s="139"/>
      <c r="S44" s="121"/>
      <c r="T44" s="122"/>
      <c r="U44" s="123"/>
    </row>
    <row r="45" spans="1:21" ht="9.9499999999999993" customHeight="1" x14ac:dyDescent="0.15">
      <c r="A45" s="142">
        <v>17</v>
      </c>
      <c r="B45" s="177" t="str">
        <f>IF('１か月目'!B45=0,"",'１か月目'!B45)</f>
        <v/>
      </c>
      <c r="C45" s="108" t="s">
        <v>12</v>
      </c>
      <c r="D45" s="46">
        <f>IF(B45="",0,D$13)</f>
        <v>0</v>
      </c>
      <c r="E45" s="47"/>
      <c r="F45" s="36" t="str">
        <f t="shared" ref="F45" si="150">IF($B45="","",(D45-(E45+G45+H45)))</f>
        <v/>
      </c>
      <c r="G45" s="47"/>
      <c r="H45" s="47"/>
      <c r="I45" s="81" t="str">
        <f t="shared" ref="I45" si="151">IF(B45="","",IF((D45-E45)=0,0,ROUNDDOWN(((F45/D45)*100),3)))</f>
        <v/>
      </c>
      <c r="J45" s="95" t="str">
        <f>'１か月目'!J45</f>
        <v/>
      </c>
      <c r="K45" s="32" t="str">
        <f>IF($B45="","",'23か月目'!K45+(E45+G45+H45))</f>
        <v/>
      </c>
      <c r="L45" s="32" t="str">
        <f>IF($B45="","",'23か月目'!L45-D45)</f>
        <v/>
      </c>
      <c r="M45" s="88" t="str">
        <f t="shared" ref="M45" si="152">IF(B45="","",IF((J45-K45)=0,0,ROUNDDOWN((((O45-K45)/J45)*100),3)))</f>
        <v/>
      </c>
      <c r="N45" s="116" t="str">
        <f t="shared" ref="N45" si="153">IF(B45="","",IF(AND(M45&gt;=80,M46&gt;=80),"可","不可"))</f>
        <v/>
      </c>
      <c r="O45" s="95">
        <f>'23か月目'!O45+D45</f>
        <v>0</v>
      </c>
      <c r="P45" s="32" t="str">
        <f>IF($B45="","",'23か月目'!P45+E45)</f>
        <v/>
      </c>
      <c r="Q45" s="76" t="str">
        <f t="shared" ref="Q45" si="154">IF(B45="","",IF(O45-(K45-P45)=0,0,ROUNDDOWN(((O45-K45)/(O45-P45)*100),3)))</f>
        <v/>
      </c>
      <c r="R45" s="138" t="str">
        <f t="shared" ref="R45" si="155">IF(B45="","",IF(Q45+Q46=0,0,ROUNDDOWN((((O45-K45)+(O46-K46))/((O45-P45)+(O46-P46))*100),3)))</f>
        <v/>
      </c>
      <c r="S45" s="118"/>
      <c r="T45" s="119"/>
      <c r="U45" s="120"/>
    </row>
    <row r="46" spans="1:21" ht="9.9499999999999993" customHeight="1" x14ac:dyDescent="0.15">
      <c r="A46" s="143"/>
      <c r="B46" s="178"/>
      <c r="C46" s="18" t="s">
        <v>13</v>
      </c>
      <c r="D46" s="48">
        <f>IF(B45="",0,D$14)</f>
        <v>0</v>
      </c>
      <c r="E46" s="41"/>
      <c r="F46" s="33" t="str">
        <f t="shared" ref="F46" si="156">IF($B45="","",(D46-(E46+G46+H46)))</f>
        <v/>
      </c>
      <c r="G46" s="41"/>
      <c r="H46" s="41"/>
      <c r="I46" s="77" t="str">
        <f t="shared" ref="I46" si="157">IF(B45="","",IF((D46-E46)=0,0,ROUNDDOWN(((F46/D46)*100),3)))</f>
        <v/>
      </c>
      <c r="J46" s="94" t="str">
        <f>'１か月目'!J46</f>
        <v/>
      </c>
      <c r="K46" s="33" t="str">
        <f>IF($B45="","",'23か月目'!K46+(E46+G46+H46))</f>
        <v/>
      </c>
      <c r="L46" s="33" t="str">
        <f>IF($B45="","",'23か月目'!L46-D46)</f>
        <v/>
      </c>
      <c r="M46" s="86" t="str">
        <f t="shared" ref="M46" si="158">IF(B45="","",IF((J46-K46)=0,0,ROUNDDOWN((((O46-K46)/J46)*100),3)))</f>
        <v/>
      </c>
      <c r="N46" s="117"/>
      <c r="O46" s="94">
        <f>'23か月目'!O46+D46</f>
        <v>0</v>
      </c>
      <c r="P46" s="33" t="str">
        <f>IF($B45="","",'23か月目'!P46+E46)</f>
        <v/>
      </c>
      <c r="Q46" s="77" t="str">
        <f t="shared" ref="Q46" si="159">IF(B45="","",IF(O46-(K46-P46)=0,0,ROUNDDOWN(((O46-K46)/(O46-P46)*100),3)))</f>
        <v/>
      </c>
      <c r="R46" s="139"/>
      <c r="S46" s="121"/>
      <c r="T46" s="122"/>
      <c r="U46" s="123"/>
    </row>
    <row r="47" spans="1:21" ht="9.9499999999999993" customHeight="1" x14ac:dyDescent="0.15">
      <c r="A47" s="142">
        <v>18</v>
      </c>
      <c r="B47" s="177" t="str">
        <f>IF('１か月目'!B47=0,"",'１か月目'!B47)</f>
        <v/>
      </c>
      <c r="C47" s="20" t="s">
        <v>12</v>
      </c>
      <c r="D47" s="42">
        <f>IF(B47="",0,D$13)</f>
        <v>0</v>
      </c>
      <c r="E47" s="43"/>
      <c r="F47" s="34" t="str">
        <f t="shared" ref="F47" si="160">IF($B47="","",(D47-(E47+G47+H47)))</f>
        <v/>
      </c>
      <c r="G47" s="43"/>
      <c r="H47" s="43"/>
      <c r="I47" s="79" t="str">
        <f t="shared" ref="I47" si="161">IF(B47="","",IF((D47-E47)=0,0,ROUNDDOWN(((F47/D47)*100),3)))</f>
        <v/>
      </c>
      <c r="J47" s="95" t="str">
        <f>'１か月目'!J47</f>
        <v/>
      </c>
      <c r="K47" s="32" t="str">
        <f>IF($B47="","",'23か月目'!K47+(E47+G47+H47))</f>
        <v/>
      </c>
      <c r="L47" s="32" t="str">
        <f>IF($B47="","",'23か月目'!L47-D47)</f>
        <v/>
      </c>
      <c r="M47" s="85" t="str">
        <f t="shared" ref="M47" si="162">IF(B47="","",IF((J47-K47)=0,0,ROUNDDOWN((((O47-K47)/J47)*100),3)))</f>
        <v/>
      </c>
      <c r="N47" s="116" t="str">
        <f t="shared" ref="N47" si="163">IF(B47="","",IF(AND(M47&gt;=80,M48&gt;=80),"可","不可"))</f>
        <v/>
      </c>
      <c r="O47" s="95">
        <f>'23か月目'!O47+D47</f>
        <v>0</v>
      </c>
      <c r="P47" s="32" t="str">
        <f>IF($B47="","",'23か月目'!P47+E47)</f>
        <v/>
      </c>
      <c r="Q47" s="76" t="str">
        <f t="shared" ref="Q47" si="164">IF(B47="","",IF(O47-(K47-P47)=0,0,ROUNDDOWN(((O47-K47)/(O47-P47)*100),3)))</f>
        <v/>
      </c>
      <c r="R47" s="138" t="str">
        <f t="shared" ref="R47" si="165">IF(B47="","",IF(Q47+Q48=0,0,ROUNDDOWN((((O47-K47)+(O48-K48))/((O47-P47)+(O48-P48))*100),3)))</f>
        <v/>
      </c>
      <c r="S47" s="118"/>
      <c r="T47" s="119"/>
      <c r="U47" s="120"/>
    </row>
    <row r="48" spans="1:21" ht="9.9499999999999993" customHeight="1" x14ac:dyDescent="0.15">
      <c r="A48" s="143"/>
      <c r="B48" s="178"/>
      <c r="C48" s="109" t="s">
        <v>13</v>
      </c>
      <c r="D48" s="44">
        <f>IF(B47="",0,D$14)</f>
        <v>0</v>
      </c>
      <c r="E48" s="45"/>
      <c r="F48" s="35" t="str">
        <f t="shared" ref="F48" si="166">IF($B47="","",(D48-(E48+G48+H48)))</f>
        <v/>
      </c>
      <c r="G48" s="45"/>
      <c r="H48" s="45"/>
      <c r="I48" s="80" t="str">
        <f t="shared" ref="I48" si="167">IF(B47="","",IF((D48-E48)=0,0,ROUNDDOWN(((F48/D48)*100),3)))</f>
        <v/>
      </c>
      <c r="J48" s="94" t="str">
        <f>'１か月目'!J48</f>
        <v/>
      </c>
      <c r="K48" s="33" t="str">
        <f>IF($B47="","",'23か月目'!K48+(E48+G48+H48))</f>
        <v/>
      </c>
      <c r="L48" s="33" t="str">
        <f>IF($B47="","",'23か月目'!L48-D48)</f>
        <v/>
      </c>
      <c r="M48" s="87" t="str">
        <f t="shared" ref="M48" si="168">IF(B47="","",IF((J48-K48)=0,0,ROUNDDOWN((((O48-K48)/J48)*100),3)))</f>
        <v/>
      </c>
      <c r="N48" s="117"/>
      <c r="O48" s="94">
        <f>'23か月目'!O48+D48</f>
        <v>0</v>
      </c>
      <c r="P48" s="33" t="str">
        <f>IF($B47="","",'23か月目'!P48+E48)</f>
        <v/>
      </c>
      <c r="Q48" s="77" t="str">
        <f t="shared" ref="Q48" si="169">IF(B47="","",IF(O48-(K48-P48)=0,0,ROUNDDOWN(((O48-K48)/(O48-P48)*100),3)))</f>
        <v/>
      </c>
      <c r="R48" s="139"/>
      <c r="S48" s="121"/>
      <c r="T48" s="122"/>
      <c r="U48" s="123"/>
    </row>
    <row r="49" spans="1:21" ht="9.9499999999999993" customHeight="1" x14ac:dyDescent="0.15">
      <c r="A49" s="142">
        <v>19</v>
      </c>
      <c r="B49" s="177" t="str">
        <f>IF('１か月目'!B49=0,"",'１か月目'!B49)</f>
        <v/>
      </c>
      <c r="C49" s="108" t="s">
        <v>12</v>
      </c>
      <c r="D49" s="46">
        <f>IF(B49="",0,D$13)</f>
        <v>0</v>
      </c>
      <c r="E49" s="47"/>
      <c r="F49" s="36" t="str">
        <f t="shared" ref="F49" si="170">IF($B49="","",(D49-(E49+G49+H49)))</f>
        <v/>
      </c>
      <c r="G49" s="47"/>
      <c r="H49" s="47"/>
      <c r="I49" s="81" t="str">
        <f t="shared" ref="I49" si="171">IF(B49="","",IF((D49-E49)=0,0,ROUNDDOWN(((F49/D49)*100),3)))</f>
        <v/>
      </c>
      <c r="J49" s="95" t="str">
        <f>'１か月目'!J49</f>
        <v/>
      </c>
      <c r="K49" s="32" t="str">
        <f>IF($B49="","",'23か月目'!K49+(E49+G49+H49))</f>
        <v/>
      </c>
      <c r="L49" s="32" t="str">
        <f>IF($B49="","",'23か月目'!L49-D49)</f>
        <v/>
      </c>
      <c r="M49" s="88" t="str">
        <f t="shared" ref="M49" si="172">IF(B49="","",IF((J49-K49)=0,0,ROUNDDOWN((((O49-K49)/J49)*100),3)))</f>
        <v/>
      </c>
      <c r="N49" s="116" t="str">
        <f t="shared" ref="N49" si="173">IF(B49="","",IF(AND(M49&gt;=80,M50&gt;=80),"可","不可"))</f>
        <v/>
      </c>
      <c r="O49" s="95">
        <f>'23か月目'!O49+D49</f>
        <v>0</v>
      </c>
      <c r="P49" s="32" t="str">
        <f>IF($B49="","",'23か月目'!P49+E49)</f>
        <v/>
      </c>
      <c r="Q49" s="76" t="str">
        <f t="shared" ref="Q49" si="174">IF(B49="","",IF(O49-(K49-P49)=0,0,ROUNDDOWN(((O49-K49)/(O49-P49)*100),3)))</f>
        <v/>
      </c>
      <c r="R49" s="138" t="str">
        <f t="shared" ref="R49" si="175">IF(B49="","",IF(Q49+Q50=0,0,ROUNDDOWN((((O49-K49)+(O50-K50))/((O49-P49)+(O50-P50))*100),3)))</f>
        <v/>
      </c>
      <c r="S49" s="118"/>
      <c r="T49" s="119"/>
      <c r="U49" s="120"/>
    </row>
    <row r="50" spans="1:21" ht="9.9499999999999993" customHeight="1" x14ac:dyDescent="0.15">
      <c r="A50" s="143"/>
      <c r="B50" s="178"/>
      <c r="C50" s="18" t="s">
        <v>13</v>
      </c>
      <c r="D50" s="48">
        <f>IF(B49="",0,D$14)</f>
        <v>0</v>
      </c>
      <c r="E50" s="41"/>
      <c r="F50" s="33" t="str">
        <f t="shared" ref="F50" si="176">IF($B49="","",(D50-(E50+G50+H50)))</f>
        <v/>
      </c>
      <c r="G50" s="41"/>
      <c r="H50" s="41"/>
      <c r="I50" s="77" t="str">
        <f t="shared" ref="I50" si="177">IF(B49="","",IF((D50-E50)=0,0,ROUNDDOWN(((F50/D50)*100),3)))</f>
        <v/>
      </c>
      <c r="J50" s="94" t="str">
        <f>'１か月目'!J50</f>
        <v/>
      </c>
      <c r="K50" s="33" t="str">
        <f>IF($B49="","",'23か月目'!K50+(E50+G50+H50))</f>
        <v/>
      </c>
      <c r="L50" s="33" t="str">
        <f>IF($B49="","",'23か月目'!L50-D50)</f>
        <v/>
      </c>
      <c r="M50" s="86" t="str">
        <f t="shared" ref="M50" si="178">IF(B49="","",IF((J50-K50)=0,0,ROUNDDOWN((((O50-K50)/J50)*100),3)))</f>
        <v/>
      </c>
      <c r="N50" s="117"/>
      <c r="O50" s="94">
        <f>'23か月目'!O50+D50</f>
        <v>0</v>
      </c>
      <c r="P50" s="33" t="str">
        <f>IF($B49="","",'23か月目'!P50+E50)</f>
        <v/>
      </c>
      <c r="Q50" s="77" t="str">
        <f t="shared" ref="Q50" si="179">IF(B49="","",IF(O50-(K50-P50)=0,0,ROUNDDOWN(((O50-K50)/(O50-P50)*100),3)))</f>
        <v/>
      </c>
      <c r="R50" s="139"/>
      <c r="S50" s="121"/>
      <c r="T50" s="122"/>
      <c r="U50" s="123"/>
    </row>
    <row r="51" spans="1:21" ht="9.9499999999999993" customHeight="1" x14ac:dyDescent="0.15">
      <c r="A51" s="142">
        <v>20</v>
      </c>
      <c r="B51" s="177" t="str">
        <f>IF('１か月目'!B51=0,"",'１か月目'!B51)</f>
        <v/>
      </c>
      <c r="C51" s="20" t="s">
        <v>12</v>
      </c>
      <c r="D51" s="46">
        <f>IF(B51="",0,D$13)</f>
        <v>0</v>
      </c>
      <c r="E51" s="47"/>
      <c r="F51" s="36" t="str">
        <f t="shared" ref="F51" si="180">IF($B51="","",(D51-(E51+G51+H51)))</f>
        <v/>
      </c>
      <c r="G51" s="47"/>
      <c r="H51" s="47"/>
      <c r="I51" s="81" t="str">
        <f t="shared" ref="I51" si="181">IF(B51="","",IF((D51-E51)=0,0,ROUNDDOWN(((F51/D51)*100),3)))</f>
        <v/>
      </c>
      <c r="J51" s="95" t="str">
        <f>'１か月目'!J51</f>
        <v/>
      </c>
      <c r="K51" s="32" t="str">
        <f>IF($B51="","",'23か月目'!K51+(E51+G51+H51))</f>
        <v/>
      </c>
      <c r="L51" s="32" t="str">
        <f>IF($B51="","",'23か月目'!L51-D51)</f>
        <v/>
      </c>
      <c r="M51" s="88" t="str">
        <f t="shared" ref="M51" si="182">IF(B51="","",IF((J51-K51)=0,0,ROUNDDOWN((((O51-K51)/J51)*100),3)))</f>
        <v/>
      </c>
      <c r="N51" s="116" t="str">
        <f t="shared" ref="N51" si="183">IF(B51="","",IF(AND(M51&gt;=80,M52&gt;=80),"可","不可"))</f>
        <v/>
      </c>
      <c r="O51" s="95">
        <f>'23か月目'!O51+D51</f>
        <v>0</v>
      </c>
      <c r="P51" s="32" t="str">
        <f>IF($B51="","",'23か月目'!P51+E51)</f>
        <v/>
      </c>
      <c r="Q51" s="76" t="str">
        <f t="shared" ref="Q51" si="184">IF(B51="","",IF(O51-(K51-P51)=0,0,ROUNDDOWN(((O51-K51)/(O51-P51)*100),3)))</f>
        <v/>
      </c>
      <c r="R51" s="138" t="str">
        <f t="shared" ref="R51" si="185">IF(B51="","",IF(Q51+Q52=0,0,ROUNDDOWN((((O51-K51)+(O52-K52))/((O51-P51)+(O52-P52))*100),3)))</f>
        <v/>
      </c>
      <c r="S51" s="118"/>
      <c r="T51" s="119"/>
      <c r="U51" s="120"/>
    </row>
    <row r="52" spans="1:21" ht="9.9499999999999993" customHeight="1" x14ac:dyDescent="0.15">
      <c r="A52" s="143"/>
      <c r="B52" s="178"/>
      <c r="C52" s="109" t="s">
        <v>13</v>
      </c>
      <c r="D52" s="48">
        <f>IF(B51="",0,D$14)</f>
        <v>0</v>
      </c>
      <c r="E52" s="19"/>
      <c r="F52" s="33" t="str">
        <f t="shared" ref="F52" si="186">IF($B51="","",(D52-(E52+G52+H52)))</f>
        <v/>
      </c>
      <c r="G52" s="19"/>
      <c r="H52" s="19"/>
      <c r="I52" s="83" t="str">
        <f t="shared" ref="I52" si="187">IF(B51="","",IF((D52-E52)=0,0,ROUNDDOWN(((F52/D52)*100),3)))</f>
        <v/>
      </c>
      <c r="J52" s="94" t="str">
        <f>'１か月目'!J52</f>
        <v/>
      </c>
      <c r="K52" s="33" t="str">
        <f>IF($B51="","",'23か月目'!K52+(E52+G52+H52))</f>
        <v/>
      </c>
      <c r="L52" s="33" t="str">
        <f>IF($B51="","",'23か月目'!L52-D52)</f>
        <v/>
      </c>
      <c r="M52" s="90" t="str">
        <f t="shared" ref="M52" si="188">IF(B51="","",IF((J52-K52)=0,0,ROUNDDOWN((((O52-K52)/J52)*100),3)))</f>
        <v/>
      </c>
      <c r="N52" s="117"/>
      <c r="O52" s="94">
        <f>'23か月目'!O52+D52</f>
        <v>0</v>
      </c>
      <c r="P52" s="33" t="str">
        <f>IF($B51="","",'23か月目'!P52+E52)</f>
        <v/>
      </c>
      <c r="Q52" s="77" t="str">
        <f t="shared" ref="Q52" si="189">IF(B51="","",IF(O52-(K52-P52)=0,0,ROUNDDOWN(((O52-K52)/(O52-P52)*100),3)))</f>
        <v/>
      </c>
      <c r="R52" s="139"/>
      <c r="S52" s="121"/>
      <c r="T52" s="122"/>
      <c r="U52" s="123"/>
    </row>
    <row r="53" spans="1:21" ht="11.1" customHeight="1" x14ac:dyDescent="0.15">
      <c r="A53" s="28" t="s">
        <v>42</v>
      </c>
      <c r="B53" s="28"/>
      <c r="C53" s="29"/>
      <c r="D53" s="29"/>
      <c r="E53" s="29"/>
      <c r="F53" s="29"/>
      <c r="G53" s="29"/>
      <c r="H53" s="29"/>
      <c r="I53" s="29"/>
      <c r="J53" s="29"/>
      <c r="K53" s="29"/>
      <c r="L53" s="29"/>
      <c r="M53" s="29"/>
      <c r="N53" s="29"/>
      <c r="O53" s="29"/>
      <c r="P53" s="29"/>
      <c r="Q53" s="29"/>
      <c r="R53" s="29"/>
      <c r="S53" s="29"/>
      <c r="T53" s="29"/>
      <c r="U53" s="107" t="s">
        <v>14</v>
      </c>
    </row>
    <row r="54" spans="1:21" ht="11.1" customHeight="1" x14ac:dyDescent="0.15">
      <c r="A54" s="28" t="s">
        <v>41</v>
      </c>
      <c r="B54" s="28"/>
      <c r="C54" s="29"/>
      <c r="D54" s="29"/>
      <c r="E54" s="29"/>
      <c r="F54" s="29"/>
      <c r="G54" s="29"/>
      <c r="H54" s="29"/>
      <c r="I54" s="29"/>
      <c r="J54" s="29"/>
      <c r="K54" s="29"/>
      <c r="L54" s="29"/>
      <c r="M54" s="29"/>
      <c r="N54" s="29"/>
      <c r="O54" s="29"/>
      <c r="P54" s="29"/>
      <c r="Q54" s="29"/>
      <c r="R54" s="29"/>
      <c r="S54" s="29"/>
      <c r="T54" s="29"/>
      <c r="U54" s="29"/>
    </row>
    <row r="55" spans="1:21" ht="11.1" customHeight="1" x14ac:dyDescent="0.15">
      <c r="A55" s="28" t="s">
        <v>40</v>
      </c>
      <c r="B55" s="28"/>
      <c r="C55" s="29"/>
      <c r="D55" s="29"/>
      <c r="E55" s="29"/>
      <c r="F55" s="29"/>
      <c r="G55" s="29"/>
      <c r="H55" s="29"/>
      <c r="I55" s="29"/>
      <c r="J55" s="29"/>
      <c r="K55" s="29"/>
      <c r="L55" s="29"/>
      <c r="M55" s="29"/>
      <c r="N55" s="29"/>
      <c r="O55" s="29"/>
      <c r="P55" s="29"/>
      <c r="Q55" s="29"/>
      <c r="R55" s="29"/>
      <c r="S55" s="29"/>
      <c r="T55" s="29"/>
      <c r="U55" s="29"/>
    </row>
    <row r="56" spans="1:21" ht="11.1" customHeight="1" x14ac:dyDescent="0.15">
      <c r="A56" s="28" t="s">
        <v>44</v>
      </c>
    </row>
  </sheetData>
  <sheetProtection sheet="1" selectLockedCells="1"/>
  <mergeCells count="117">
    <mergeCell ref="A1:U2"/>
    <mergeCell ref="D4:J4"/>
    <mergeCell ref="O4:U4"/>
    <mergeCell ref="D5:F5"/>
    <mergeCell ref="H5:J5"/>
    <mergeCell ref="O5:U5"/>
    <mergeCell ref="O10:R10"/>
    <mergeCell ref="S11:U12"/>
    <mergeCell ref="A13:A14"/>
    <mergeCell ref="B13:B14"/>
    <mergeCell ref="N13:N14"/>
    <mergeCell ref="R13:R14"/>
    <mergeCell ref="S13:U14"/>
    <mergeCell ref="D6:F6"/>
    <mergeCell ref="G6:J6"/>
    <mergeCell ref="S7:U7"/>
    <mergeCell ref="A10:A12"/>
    <mergeCell ref="B10:B12"/>
    <mergeCell ref="C10:C12"/>
    <mergeCell ref="D10:I10"/>
    <mergeCell ref="J10:N10"/>
    <mergeCell ref="S10:U10"/>
    <mergeCell ref="A15:A16"/>
    <mergeCell ref="B15:B16"/>
    <mergeCell ref="N15:N16"/>
    <mergeCell ref="R15:R16"/>
    <mergeCell ref="S15:U16"/>
    <mergeCell ref="A17:A18"/>
    <mergeCell ref="B17:B18"/>
    <mergeCell ref="N17:N18"/>
    <mergeCell ref="R17:R18"/>
    <mergeCell ref="S17:U18"/>
    <mergeCell ref="A19:A20"/>
    <mergeCell ref="B19:B20"/>
    <mergeCell ref="N19:N20"/>
    <mergeCell ref="R19:R20"/>
    <mergeCell ref="S19:U20"/>
    <mergeCell ref="A21:A22"/>
    <mergeCell ref="B21:B22"/>
    <mergeCell ref="N21:N22"/>
    <mergeCell ref="R21:R22"/>
    <mergeCell ref="S21:U22"/>
    <mergeCell ref="A23:A24"/>
    <mergeCell ref="B23:B24"/>
    <mergeCell ref="N23:N24"/>
    <mergeCell ref="R23:R24"/>
    <mergeCell ref="S23:U24"/>
    <mergeCell ref="A25:A26"/>
    <mergeCell ref="B25:B26"/>
    <mergeCell ref="N25:N26"/>
    <mergeCell ref="R25:R26"/>
    <mergeCell ref="S25:U26"/>
    <mergeCell ref="A27:A28"/>
    <mergeCell ref="B27:B28"/>
    <mergeCell ref="N27:N28"/>
    <mergeCell ref="R27:R28"/>
    <mergeCell ref="S27:U28"/>
    <mergeCell ref="A29:A30"/>
    <mergeCell ref="B29:B30"/>
    <mergeCell ref="N29:N30"/>
    <mergeCell ref="R29:R30"/>
    <mergeCell ref="S29:U30"/>
    <mergeCell ref="A31:A32"/>
    <mergeCell ref="B31:B32"/>
    <mergeCell ref="N31:N32"/>
    <mergeCell ref="R31:R32"/>
    <mergeCell ref="S31:U32"/>
    <mergeCell ref="A33:A34"/>
    <mergeCell ref="B33:B34"/>
    <mergeCell ref="N33:N34"/>
    <mergeCell ref="R33:R34"/>
    <mergeCell ref="S33:U34"/>
    <mergeCell ref="A35:A36"/>
    <mergeCell ref="B35:B36"/>
    <mergeCell ref="N35:N36"/>
    <mergeCell ref="R35:R36"/>
    <mergeCell ref="S35:U36"/>
    <mergeCell ref="A37:A38"/>
    <mergeCell ref="B37:B38"/>
    <mergeCell ref="N37:N38"/>
    <mergeCell ref="R37:R38"/>
    <mergeCell ref="S37:U38"/>
    <mergeCell ref="A39:A40"/>
    <mergeCell ref="B39:B40"/>
    <mergeCell ref="N39:N40"/>
    <mergeCell ref="R39:R40"/>
    <mergeCell ref="S39:U40"/>
    <mergeCell ref="A41:A42"/>
    <mergeCell ref="B41:B42"/>
    <mergeCell ref="N41:N42"/>
    <mergeCell ref="R41:R42"/>
    <mergeCell ref="S41:U42"/>
    <mergeCell ref="A43:A44"/>
    <mergeCell ref="B43:B44"/>
    <mergeCell ref="N43:N44"/>
    <mergeCell ref="R43:R44"/>
    <mergeCell ref="S43:U44"/>
    <mergeCell ref="A45:A46"/>
    <mergeCell ref="B45:B46"/>
    <mergeCell ref="N45:N46"/>
    <mergeCell ref="R45:R46"/>
    <mergeCell ref="S45:U46"/>
    <mergeCell ref="A51:A52"/>
    <mergeCell ref="B51:B52"/>
    <mergeCell ref="N51:N52"/>
    <mergeCell ref="R51:R52"/>
    <mergeCell ref="S51:U52"/>
    <mergeCell ref="A47:A48"/>
    <mergeCell ref="B47:B48"/>
    <mergeCell ref="N47:N48"/>
    <mergeCell ref="R47:R48"/>
    <mergeCell ref="S47:U48"/>
    <mergeCell ref="A49:A50"/>
    <mergeCell ref="B49:B50"/>
    <mergeCell ref="N49:N50"/>
    <mergeCell ref="R49:R50"/>
    <mergeCell ref="S49:U50"/>
  </mergeCells>
  <phoneticPr fontId="26"/>
  <dataValidations count="1">
    <dataValidation type="whole" imeMode="off" operator="greaterThanOrEqual" allowBlank="1" showInputMessage="1" showErrorMessage="1" error="数字で入力してください" sqref="G13:H52 D13:E52" xr:uid="{ADE8B932-EEF6-4CE0-A044-C84641299E57}">
      <formula1>0</formula1>
    </dataValidation>
  </dataValidations>
  <printOptions horizontalCentered="1" verticalCentered="1"/>
  <pageMargins left="0.39370078740157483" right="0.39370078740157483" top="0.39370078740157483" bottom="0.39370078740157483" header="0.31496062992125984" footer="0.31496062992125984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24</vt:i4>
      </vt:variant>
      <vt:variant>
        <vt:lpstr>名前付き一覧</vt:lpstr>
      </vt:variant>
      <vt:variant>
        <vt:i4>24</vt:i4>
      </vt:variant>
    </vt:vector>
  </HeadingPairs>
  <TitlesOfParts>
    <vt:vector size="48" baseType="lpstr">
      <vt:lpstr>１か月目</vt:lpstr>
      <vt:lpstr>２か月目</vt:lpstr>
      <vt:lpstr>３か月目</vt:lpstr>
      <vt:lpstr>４か月目</vt:lpstr>
      <vt:lpstr>５か月目</vt:lpstr>
      <vt:lpstr>６か月目</vt:lpstr>
      <vt:lpstr>７か月目</vt:lpstr>
      <vt:lpstr>８か月目</vt:lpstr>
      <vt:lpstr>９か月目</vt:lpstr>
      <vt:lpstr>10か月目</vt:lpstr>
      <vt:lpstr>11か月目</vt:lpstr>
      <vt:lpstr>12か月目</vt:lpstr>
      <vt:lpstr>13か月目</vt:lpstr>
      <vt:lpstr>14か月目</vt:lpstr>
      <vt:lpstr>15か月目</vt:lpstr>
      <vt:lpstr>16か月目</vt:lpstr>
      <vt:lpstr>17か月目</vt:lpstr>
      <vt:lpstr>18か月目</vt:lpstr>
      <vt:lpstr>19か月目</vt:lpstr>
      <vt:lpstr>20か月目</vt:lpstr>
      <vt:lpstr>21か月目</vt:lpstr>
      <vt:lpstr>22か月目</vt:lpstr>
      <vt:lpstr>23か月目</vt:lpstr>
      <vt:lpstr>24か月目</vt:lpstr>
      <vt:lpstr>'10か月目'!Print_Area</vt:lpstr>
      <vt:lpstr>'11か月目'!Print_Area</vt:lpstr>
      <vt:lpstr>'12か月目'!Print_Area</vt:lpstr>
      <vt:lpstr>'13か月目'!Print_Area</vt:lpstr>
      <vt:lpstr>'14か月目'!Print_Area</vt:lpstr>
      <vt:lpstr>'15か月目'!Print_Area</vt:lpstr>
      <vt:lpstr>'16か月目'!Print_Area</vt:lpstr>
      <vt:lpstr>'17か月目'!Print_Area</vt:lpstr>
      <vt:lpstr>'18か月目'!Print_Area</vt:lpstr>
      <vt:lpstr>'19か月目'!Print_Area</vt:lpstr>
      <vt:lpstr>'１か月目'!Print_Area</vt:lpstr>
      <vt:lpstr>'20か月目'!Print_Area</vt:lpstr>
      <vt:lpstr>'21か月目'!Print_Area</vt:lpstr>
      <vt:lpstr>'22か月目'!Print_Area</vt:lpstr>
      <vt:lpstr>'23か月目'!Print_Area</vt:lpstr>
      <vt:lpstr>'24か月目'!Print_Area</vt:lpstr>
      <vt:lpstr>'２か月目'!Print_Area</vt:lpstr>
      <vt:lpstr>'３か月目'!Print_Area</vt:lpstr>
      <vt:lpstr>'４か月目'!Print_Area</vt:lpstr>
      <vt:lpstr>'５か月目'!Print_Area</vt:lpstr>
      <vt:lpstr>'６か月目'!Print_Area</vt:lpstr>
      <vt:lpstr>'７か月目'!Print_Area</vt:lpstr>
      <vt:lpstr>'８か月目'!Print_Area</vt:lpstr>
      <vt:lpstr>'９か月目'!Print_Area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niigataken</dc:creator>
  <cp:lastModifiedBy>新潟県</cp:lastModifiedBy>
  <cp:lastPrinted>2023-12-22T09:21:58Z</cp:lastPrinted>
  <dcterms:created xsi:type="dcterms:W3CDTF">2012-03-08T04:17:19Z</dcterms:created>
  <dcterms:modified xsi:type="dcterms:W3CDTF">2023-12-22T09:28:27Z</dcterms:modified>
</cp:coreProperties>
</file>